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150" windowWidth="19035" windowHeight="6945" tabRatio="945" firstSheet="8" activeTab="14"/>
  </bookViews>
  <sheets>
    <sheet name="Introduction" sheetId="1" r:id="rId1"/>
    <sheet name="User Guide" sheetId="53" r:id="rId2"/>
    <sheet name="Community Overiew" sheetId="6" r:id="rId3"/>
    <sheet name="Drop-Off Programs" sheetId="84" r:id="rId4"/>
    <sheet name="Refuse Composition" sheetId="85" r:id="rId5"/>
    <sheet name="Personnel Impacts" sheetId="63" r:id="rId6"/>
    <sheet name="Equipment Impacts" sheetId="83" r:id="rId7"/>
    <sheet name="Fuel Impacts" sheetId="65" r:id="rId8"/>
    <sheet name="Other Financial Impacts" sheetId="66" r:id="rId9"/>
    <sheet name="WARM Model" sheetId="67" r:id="rId10"/>
    <sheet name="Results Operational" sheetId="68" r:id="rId11"/>
    <sheet name="Results Financial" sheetId="69" r:id="rId12"/>
    <sheet name="Results GHG" sheetId="70" r:id="rId13"/>
    <sheet name="Program Summaries" sheetId="80" r:id="rId14"/>
    <sheet name="Acknowledgement" sheetId="72" r:id="rId15"/>
  </sheets>
  <definedNames>
    <definedName name="as">#REF!</definedName>
    <definedName name="_xlnm.Print_Area" localSheetId="14">Acknowledgement!$A$1:$T$41</definedName>
    <definedName name="_xlnm.Print_Area" localSheetId="2">'Community Overiew'!$A$1:$S$35</definedName>
    <definedName name="_xlnm.Print_Area" localSheetId="3">'Drop-Off Programs'!$A$1:$S$56</definedName>
    <definedName name="_xlnm.Print_Area" localSheetId="6">'Equipment Impacts'!$A$1:$U$44</definedName>
    <definedName name="_xlnm.Print_Area" localSheetId="7">'Fuel Impacts'!$A$1:$S$38</definedName>
    <definedName name="_xlnm.Print_Area" localSheetId="0">Introduction!$A$1:$S$42</definedName>
    <definedName name="_xlnm.Print_Area" localSheetId="8">'Other Financial Impacts'!$A$1:$R$49</definedName>
    <definedName name="_xlnm.Print_Area" localSheetId="5">'Personnel Impacts'!$A$1:$Q$45</definedName>
    <definedName name="_xlnm.Print_Area" localSheetId="13">'Program Summaries'!$A$1:$L$56</definedName>
    <definedName name="_xlnm.Print_Area" localSheetId="4">'Refuse Composition'!$A$1:$U$51</definedName>
    <definedName name="_xlnm.Print_Area" localSheetId="11">'Results Financial'!$A$1:$S$48</definedName>
    <definedName name="_xlnm.Print_Area" localSheetId="12">'Results GHG'!$A$1:$T$38</definedName>
    <definedName name="_xlnm.Print_Area" localSheetId="10">'Results Operational'!$A$1:$S$37</definedName>
    <definedName name="_xlnm.Print_Area" localSheetId="1">'User Guide'!$A$1:$S$62</definedName>
    <definedName name="_xlnm.Print_Area" localSheetId="9">'WARM Model'!$A$1:$T$38</definedName>
    <definedName name="ProgramType">'Community Overiew'!$B$37:$B$38</definedName>
    <definedName name="terry">#REF!</definedName>
    <definedName name="u" localSheetId="14">#REF!</definedName>
    <definedName name="u" localSheetId="6">#REF!</definedName>
    <definedName name="u" localSheetId="7">#REF!</definedName>
    <definedName name="u" localSheetId="8">#REF!</definedName>
    <definedName name="u" localSheetId="5">#REF!</definedName>
    <definedName name="u" localSheetId="13">#REF!</definedName>
    <definedName name="u" localSheetId="4">#REF!</definedName>
    <definedName name="u" localSheetId="11">#REF!</definedName>
    <definedName name="u" localSheetId="12">#REF!</definedName>
    <definedName name="u" localSheetId="10">#REF!</definedName>
    <definedName name="u" localSheetId="9">#REF!</definedName>
    <definedName name="u">#REF!</definedName>
    <definedName name="universalsub" localSheetId="14">#REF!</definedName>
    <definedName name="universalsub" localSheetId="6">#REF!</definedName>
    <definedName name="universalsub" localSheetId="7">#REF!</definedName>
    <definedName name="universalsub" localSheetId="8">#REF!</definedName>
    <definedName name="universalsub" localSheetId="5">#REF!</definedName>
    <definedName name="universalsub" localSheetId="13">#REF!</definedName>
    <definedName name="universalsub" localSheetId="4">#REF!</definedName>
    <definedName name="universalsub" localSheetId="11">#REF!</definedName>
    <definedName name="universalsub" localSheetId="12">#REF!</definedName>
    <definedName name="universalsub" localSheetId="10">#REF!</definedName>
    <definedName name="universalsub" localSheetId="1">#REF!</definedName>
    <definedName name="universalsub" localSheetId="9">#REF!</definedName>
    <definedName name="universalsub">#REF!</definedName>
    <definedName name="UniversalSubscription" localSheetId="14">#REF!</definedName>
    <definedName name="UniversalSubscription" localSheetId="3">#REF!</definedName>
    <definedName name="UniversalSubscription" localSheetId="6">#REF!</definedName>
    <definedName name="UniversalSubscription" localSheetId="7">#REF!</definedName>
    <definedName name="UniversalSubscription" localSheetId="8">#REF!</definedName>
    <definedName name="UniversalSubscription" localSheetId="5">#REF!</definedName>
    <definedName name="UniversalSubscription" localSheetId="13">#REF!</definedName>
    <definedName name="UniversalSubscription" localSheetId="4">#REF!</definedName>
    <definedName name="UniversalSubscription" localSheetId="11">#REF!</definedName>
    <definedName name="UniversalSubscription" localSheetId="12">#REF!</definedName>
    <definedName name="UniversalSubscription" localSheetId="10">#REF!</definedName>
    <definedName name="UniversalSubscription" localSheetId="1">#REF!</definedName>
    <definedName name="UniversalSubscription" localSheetId="9">#REF!</definedName>
    <definedName name="UniversalSubscription">#REF!</definedName>
  </definedNames>
  <calcPr calcId="125725"/>
</workbook>
</file>

<file path=xl/calcChain.xml><?xml version="1.0" encoding="utf-8"?>
<calcChain xmlns="http://schemas.openxmlformats.org/spreadsheetml/2006/main">
  <c r="I21" i="85"/>
  <c r="I23" s="1"/>
  <c r="O13" i="84"/>
  <c r="N17" i="67"/>
  <c r="N15" i="70"/>
  <c r="H27" i="68"/>
  <c r="H29"/>
  <c r="O29"/>
  <c r="O25"/>
  <c r="H25"/>
  <c r="D29"/>
  <c r="D27"/>
  <c r="O37" i="85"/>
  <c r="O31"/>
  <c r="O29"/>
  <c r="O27"/>
  <c r="O25"/>
  <c r="O23"/>
  <c r="O21"/>
  <c r="V31"/>
  <c r="V29"/>
  <c r="V27"/>
  <c r="V25"/>
  <c r="V23"/>
  <c r="V21"/>
  <c r="L33"/>
  <c r="L35" s="1"/>
  <c r="O33" l="1"/>
  <c r="J19" i="66" s="1"/>
  <c r="N19" i="68" s="1"/>
  <c r="I33" i="85"/>
  <c r="I35" s="1"/>
  <c r="H34" i="66" l="1"/>
  <c r="O26" i="65"/>
  <c r="O30" s="1"/>
  <c r="S25" i="63"/>
  <c r="S24"/>
  <c r="L24"/>
  <c r="N15" i="69" l="1"/>
  <c r="G31" i="68"/>
  <c r="N29"/>
  <c r="G29"/>
  <c r="G27"/>
  <c r="N25"/>
  <c r="G25"/>
  <c r="G23"/>
  <c r="N17"/>
  <c r="J17" i="66"/>
  <c r="O16" i="84"/>
  <c r="D36" i="80" l="1"/>
  <c r="J17"/>
  <c r="I17"/>
  <c r="H17"/>
  <c r="F17"/>
  <c r="E17"/>
  <c r="V22" i="83" l="1"/>
  <c r="R22"/>
  <c r="V34"/>
  <c r="I34"/>
  <c r="M34" s="1"/>
  <c r="R24"/>
  <c r="V20"/>
  <c r="R20"/>
  <c r="V18"/>
  <c r="R18"/>
  <c r="R26" l="1"/>
  <c r="N13" i="69" s="1"/>
  <c r="N36" i="66" l="1"/>
  <c r="N34"/>
  <c r="N32"/>
  <c r="N30"/>
  <c r="N13" i="70" l="1"/>
  <c r="N11"/>
  <c r="N15" i="66"/>
  <c r="N17"/>
  <c r="N13" i="68" l="1"/>
  <c r="N11"/>
  <c r="N33" i="69"/>
  <c r="N31"/>
  <c r="N29"/>
  <c r="N21" i="66"/>
  <c r="N21" i="69" s="1"/>
  <c r="N19" i="66"/>
  <c r="L34" i="63"/>
  <c r="L32"/>
  <c r="L30"/>
  <c r="S28"/>
  <c r="L28"/>
  <c r="L26"/>
  <c r="S22"/>
  <c r="S26" s="1"/>
  <c r="N27" i="69" l="1"/>
  <c r="N17"/>
  <c r="N19"/>
  <c r="N23" i="66"/>
  <c r="L36" i="63"/>
  <c r="N11" i="69" s="1"/>
  <c r="N35"/>
  <c r="N38" i="66"/>
  <c r="N15" i="68"/>
  <c r="N37" i="69" l="1"/>
  <c r="N23"/>
  <c r="S27" i="63" l="1"/>
  <c r="N41" i="69"/>
  <c r="N43" l="1"/>
  <c r="O35" i="85"/>
</calcChain>
</file>

<file path=xl/sharedStrings.xml><?xml version="1.0" encoding="utf-8"?>
<sst xmlns="http://schemas.openxmlformats.org/spreadsheetml/2006/main" count="595" uniqueCount="353">
  <si>
    <t>1.</t>
  </si>
  <si>
    <t>2.</t>
  </si>
  <si>
    <t>3.</t>
  </si>
  <si>
    <t>Other Organics</t>
  </si>
  <si>
    <t xml:space="preserve">Please identify the total number of households in your community. </t>
  </si>
  <si>
    <t>Previous Page</t>
  </si>
  <si>
    <t>Next Page</t>
  </si>
  <si>
    <t>Program Summaries</t>
  </si>
  <si>
    <t>Drop-off Program</t>
  </si>
  <si>
    <t>Yes</t>
  </si>
  <si>
    <t>No</t>
  </si>
  <si>
    <t>Please select the following link.</t>
  </si>
  <si>
    <t xml:space="preserve">   Other Organics</t>
  </si>
  <si>
    <t>Food Scraps</t>
  </si>
  <si>
    <t xml:space="preserve">   Total Tons per Year</t>
  </si>
  <si>
    <t xml:space="preserve">  Total Households</t>
  </si>
  <si>
    <t>4.</t>
  </si>
  <si>
    <t xml:space="preserve">2.   </t>
  </si>
  <si>
    <t>Every Other Week</t>
  </si>
  <si>
    <t>Driver</t>
  </si>
  <si>
    <t>(including benefits)</t>
  </si>
  <si>
    <t>Total</t>
  </si>
  <si>
    <t>Enforcement Officer</t>
  </si>
  <si>
    <t>Public Education Officer</t>
  </si>
  <si>
    <t>Other Personnel</t>
  </si>
  <si>
    <t xml:space="preserve">Total </t>
  </si>
  <si>
    <t xml:space="preserve">1.   </t>
  </si>
  <si>
    <t>Review Responses</t>
  </si>
  <si>
    <t>per Unit</t>
  </si>
  <si>
    <t>Other Equipment</t>
  </si>
  <si>
    <t>Units</t>
  </si>
  <si>
    <t>Per Unit</t>
  </si>
  <si>
    <t>Mulch/Compost Revenues</t>
  </si>
  <si>
    <t>Other Costs</t>
  </si>
  <si>
    <t xml:space="preserve">Please complete the EPA Waste Reduction Model (WARM) located at </t>
  </si>
  <si>
    <t xml:space="preserve">http://www.epa.gov/climatechange/wycd/waste/calculators/Warm_home.html </t>
  </si>
  <si>
    <t>Upon completion of the WARM, please enter the result in following results below:</t>
  </si>
  <si>
    <t xml:space="preserve">Assistance </t>
  </si>
  <si>
    <t>Yard Trimmings</t>
  </si>
  <si>
    <t>Disposal Cost Avoidance</t>
  </si>
  <si>
    <t>5.</t>
  </si>
  <si>
    <t>6.</t>
  </si>
  <si>
    <t>Processing  (per ton)</t>
  </si>
  <si>
    <t xml:space="preserve">Costs </t>
  </si>
  <si>
    <t>NA</t>
  </si>
  <si>
    <t xml:space="preserve">How do I get started?  </t>
  </si>
  <si>
    <t xml:space="preserve">Please print this worksheet then select the following link. </t>
  </si>
  <si>
    <t>Definitions</t>
  </si>
  <si>
    <t xml:space="preserve">http://www.dca.ga.gov/dcawss/query/default.asp </t>
  </si>
  <si>
    <t>Mulch/Compost Savings</t>
  </si>
  <si>
    <t>Employees</t>
  </si>
  <si>
    <t>Please estimate the cost per gallon for fuel.</t>
  </si>
  <si>
    <t>Fuel Costs</t>
  </si>
  <si>
    <t>Fuel Savings</t>
  </si>
  <si>
    <t>1.  Units for Processing Costs and Disposal Cost Avoidance based on estimated tons diverted.</t>
  </si>
  <si>
    <t>Personnel Costs</t>
  </si>
  <si>
    <t>Joseph Dunlop, Georgia Department of Community Affairs</t>
  </si>
  <si>
    <t>Gloria Hardegree, Georgia Recycling Coalition</t>
  </si>
  <si>
    <t>Hennepin County, Minnesota</t>
  </si>
  <si>
    <t>Cedar Rapids, Iowa</t>
  </si>
  <si>
    <t xml:space="preserve">Olympia, Washington </t>
  </si>
  <si>
    <t>Cambridge, Massachusetts</t>
  </si>
  <si>
    <t>Hennepin County, MN</t>
  </si>
  <si>
    <t xml:space="preserve">Local Government </t>
  </si>
  <si>
    <t>Website</t>
  </si>
  <si>
    <t>Curbside Program/ Drop-off Program</t>
  </si>
  <si>
    <t>Cedar Rapids, IA</t>
  </si>
  <si>
    <t>Olympia, WA</t>
  </si>
  <si>
    <t>Cambridge, MA</t>
  </si>
  <si>
    <t xml:space="preserve">http://hennepin.us/portal/site/HennepinUS/menuitem.b1ab75471750e40fa01dfb47ccf06498/?vgnextoid=80105b40aabb4210VgnVCM10000049114689RCRD </t>
  </si>
  <si>
    <t xml:space="preserve">http://www.cedar-rapids.org/resident-resources/utilities/solidwaste/yardwaste/Pages/default.aspx </t>
  </si>
  <si>
    <t xml:space="preserve">http://www.ci.sanmateo.ca.us/index.aspx?nid=2076 </t>
  </si>
  <si>
    <t xml:space="preserve">http://www.bouldercolorado.gov/index.php?option=com_content&amp;view=article&amp;id=2932&amp;Itemid=930 </t>
  </si>
  <si>
    <t xml:space="preserve">http://www.statecollegepa.us/index.aspx?nid=1322 </t>
  </si>
  <si>
    <t xml:space="preserve">http://olympiawa.gov/en/city-utilities/garbage-and-recycling/at-home.aspx </t>
  </si>
  <si>
    <t xml:space="preserve">http://www.ci.cambridge.ma.us/theworks/ourservices/recyclingandtrash/faqrecyclingandrubbish/compostingquestions/organicsdropofffaq.aspx </t>
  </si>
  <si>
    <t>State College, PA</t>
  </si>
  <si>
    <t xml:space="preserve">Curbside Program </t>
  </si>
  <si>
    <t>Program Start Date</t>
  </si>
  <si>
    <t>January 2011</t>
  </si>
  <si>
    <t>August 2008</t>
  </si>
  <si>
    <t>January 2010</t>
  </si>
  <si>
    <t>February 2008</t>
  </si>
  <si>
    <t>Number of Total Households</t>
  </si>
  <si>
    <t>Number of Households with Access</t>
  </si>
  <si>
    <t>[2]</t>
  </si>
  <si>
    <t>Participation Rate</t>
  </si>
  <si>
    <t>General</t>
  </si>
  <si>
    <t>Materials Accepted</t>
  </si>
  <si>
    <t>Dairy</t>
  </si>
  <si>
    <t>Meats</t>
  </si>
  <si>
    <t>Compostable Paper</t>
  </si>
  <si>
    <t>Compostable Cups and Utensils</t>
  </si>
  <si>
    <t>Compostable Bags</t>
  </si>
  <si>
    <t>Other</t>
  </si>
  <si>
    <t>Waxed OCC and Polycoated Paper Cartons</t>
  </si>
  <si>
    <t>Plain paper plates, napkins &amp; paper towels, Dryer lint &amp; human or pet hair</t>
  </si>
  <si>
    <t>Waxed OCC</t>
  </si>
  <si>
    <t>Yes (excludes leaves and grass)</t>
  </si>
  <si>
    <t>Yes (excludes cutlery)</t>
  </si>
  <si>
    <t xml:space="preserve">No </t>
  </si>
  <si>
    <t>Equipment</t>
  </si>
  <si>
    <t>Type of Collection Truck</t>
  </si>
  <si>
    <t>Fully and Semi-automated</t>
  </si>
  <si>
    <t>Fully-automated</t>
  </si>
  <si>
    <t>Number of Routes</t>
  </si>
  <si>
    <t>Size of Carts</t>
  </si>
  <si>
    <t>68 gallons</t>
  </si>
  <si>
    <t>35-95 gallons</t>
  </si>
  <si>
    <t>35 gallon with insert to reduce to 20 gallons</t>
  </si>
  <si>
    <t>32 gallon minimum</t>
  </si>
  <si>
    <t>96 gallon</t>
  </si>
  <si>
    <t>30-32 gallon typically</t>
  </si>
  <si>
    <t>Kitchen Food Scrap Bins Provided</t>
  </si>
  <si>
    <t>Cost per Food Scrap Bin</t>
  </si>
  <si>
    <t>Cost per Cart</t>
  </si>
  <si>
    <t>Collection Frequency and Quantity</t>
  </si>
  <si>
    <t xml:space="preserve">Collection Frequency </t>
  </si>
  <si>
    <t>1x per week</t>
  </si>
  <si>
    <t>14,000-16,000</t>
  </si>
  <si>
    <t xml:space="preserve">2x per week in summer and 1x per week remainder of year </t>
  </si>
  <si>
    <t>Processing Information</t>
  </si>
  <si>
    <t>Description of Processing</t>
  </si>
  <si>
    <t>Windrows</t>
  </si>
  <si>
    <t>Processing Fee per Ton</t>
  </si>
  <si>
    <t xml:space="preserve">Processing Revenues </t>
  </si>
  <si>
    <t>Included in Collection Cost</t>
  </si>
  <si>
    <t>Free Compost for Residents</t>
  </si>
  <si>
    <t>$13 per CY or $3 for 2 cubic ft bag ($69,644 total in CY 2010)</t>
  </si>
  <si>
    <t>$3.50-$5.00</t>
  </si>
  <si>
    <t>Included in Solid Waste Fee</t>
  </si>
  <si>
    <t>Semi-automated</t>
  </si>
  <si>
    <t xml:space="preserve">     program no longer requires households to sign up for the program.</t>
  </si>
  <si>
    <t>3.   The Residential SSO collection program for State College, PA is being amended to include dairy and meats to be accepted materials.</t>
  </si>
  <si>
    <t xml:space="preserve">4.  Kitchen food scrap bins were provided by Hennepin County, MN as part of the 1st pilot program.  Food scrap bins are no longer provided as part of the program.   </t>
  </si>
  <si>
    <t xml:space="preserve">1.  Residential SSO collection is included in the base service for Cedar Rapids, IA and San Mateo, CA.  The number of participating households for Cambridge, MA is based upon households that signed up for the program upon the start date; however, the </t>
  </si>
  <si>
    <t>Aerated static pile</t>
  </si>
  <si>
    <t>Costs</t>
  </si>
  <si>
    <t xml:space="preserve">What are source separated organics (SSO)?  </t>
  </si>
  <si>
    <t xml:space="preserve">     Input</t>
  </si>
  <si>
    <t xml:space="preserve">     Output</t>
  </si>
  <si>
    <t xml:space="preserve">     Error</t>
  </si>
  <si>
    <t>truck</t>
  </si>
  <si>
    <t>routes</t>
  </si>
  <si>
    <t>frequency</t>
  </si>
  <si>
    <t>collectors</t>
  </si>
  <si>
    <t>Estimated</t>
  </si>
  <si>
    <t>Crew Leader</t>
  </si>
  <si>
    <t>Based on the above questions, the estimated increase/decrease in miles per year equals:</t>
  </si>
  <si>
    <t>Funded by EPA Region 4</t>
  </si>
  <si>
    <t>Based on your response to a prior question, the percentage of the total number of households that will have access to the residential SSO collection program in your community is:</t>
  </si>
  <si>
    <t>Job Title</t>
  </si>
  <si>
    <t>Georgia Department of Community Affairs Local Government Wage and Salary Survey is located at:</t>
  </si>
  <si>
    <t>Revenues/Savings</t>
  </si>
  <si>
    <t>Summary of access to residential SSO collection program:</t>
  </si>
  <si>
    <t xml:space="preserve">Materials to be included in residential SSO collection program: </t>
  </si>
  <si>
    <t xml:space="preserve">2.  Residential SSO collection is included in the base service for Boulder, CO.  Households that sign up for the base service receive residential SSO collection. </t>
  </si>
  <si>
    <t xml:space="preserve">   Wood (Non-C&amp;D)</t>
  </si>
  <si>
    <t>Annual Salary</t>
  </si>
  <si>
    <t xml:space="preserve">   1.  Note that some materials, such as corrugated cardboard, may be accepted by the program; however, such materials may not be targeted materials.  In communities with residential SSO collection </t>
  </si>
  <si>
    <t xml:space="preserve">        programs, materials such as corrugated cardboard may be accepted by the residential SSO collection program, but are targeted for the recycling program.</t>
  </si>
  <si>
    <t>Net Change in</t>
  </si>
  <si>
    <t xml:space="preserve"># of Full-time </t>
  </si>
  <si>
    <t>Cost per Unit</t>
  </si>
  <si>
    <t xml:space="preserve">2.  The above estimated number assumes purchase of an extra 15% of carts for customers requesting additional or replacement carts.  </t>
  </si>
  <si>
    <t>per Full-time Employee</t>
  </si>
  <si>
    <t>Number of drop-off centers:</t>
  </si>
  <si>
    <t xml:space="preserve">Increase/(Decrease) </t>
  </si>
  <si>
    <t xml:space="preserve"> in Total</t>
  </si>
  <si>
    <t>Note:  Please input increases as positive numbers and decreases as negative numbers.</t>
  </si>
  <si>
    <t xml:space="preserve">   Average Miles per Route</t>
  </si>
  <si>
    <t xml:space="preserve">   Increase/(Decrease) in</t>
  </si>
  <si>
    <t xml:space="preserve">   Per Gallon</t>
  </si>
  <si>
    <t xml:space="preserve">   Annually</t>
  </si>
  <si>
    <t xml:space="preserve">Number of households with access to the residential SSO collection program: </t>
  </si>
  <si>
    <t>Estimated Monthly Net Costs per Household</t>
  </si>
  <si>
    <t>From the U.S. EPA's Waste Reduction Model (WARM), the following are the estimated GHG emissions from the proposed residential SSO collection program:</t>
  </si>
  <si>
    <t>Total number of households in the community:</t>
  </si>
  <si>
    <t>Percentage of households with access to the residential SSO collection program:</t>
  </si>
  <si>
    <t>Estimated annual tonnage of organics recovered by residential SSO collection program:</t>
  </si>
  <si>
    <t>Quantity of Food Scraps Collected (tons)</t>
  </si>
  <si>
    <t>Windrows and                            In-vessel</t>
  </si>
  <si>
    <t>To proceed to the next page, please select the following link.</t>
  </si>
  <si>
    <t>Please describe other           targeted organics:</t>
  </si>
  <si>
    <t>Please estimate the number of collections (i.e. pick-up of a container and delivery to the processing facility) per year for the residential SSO collection program.</t>
  </si>
  <si>
    <t>Please estimate the units and revenues/savings per unit for the following residential SSO organics drop-off program revenues/savings:</t>
  </si>
  <si>
    <t xml:space="preserve">Private Collection Costs </t>
  </si>
  <si>
    <t xml:space="preserve">Private Drop-off Center Operating Costs </t>
  </si>
  <si>
    <t>Monthly Cost per Household (Includes all Households in Community)</t>
  </si>
  <si>
    <t xml:space="preserve">Monthly Cost per Household with Access to Residential SSO Collection Program </t>
  </si>
  <si>
    <t>For assistance, please contact the Georgia Department of Community Affairs at 404-679-4940 or the Georgia Recycling Coalition at 404-634-3095.</t>
  </si>
  <si>
    <t>□ Anticipated personnel, equipment, and other impacts of the planned residential SSO collection program</t>
  </si>
  <si>
    <t>□  Total households in community with access to the planned residential SSO collection program</t>
  </si>
  <si>
    <t xml:space="preserve">□  Description of the planned residential SSO collection program </t>
  </si>
  <si>
    <t>□  Materials to be targeted by the planned residential SSO collection program</t>
  </si>
  <si>
    <t>□ Projected quantity of each material targeted by the planned residential SSO collection program</t>
  </si>
  <si>
    <t>Rates</t>
  </si>
  <si>
    <t>Rates (per household per month)</t>
  </si>
  <si>
    <t>The communities of:</t>
  </si>
  <si>
    <t>The Residential SSO Collection Performance Model could not have been developed without the assistance of numerous government entities and individuals.  Specifically we would like to acknowledge the following:</t>
  </si>
  <si>
    <t>To return to Drop-Off Program Disposed Refuse Overview Worksheet, please select the following link.</t>
  </si>
  <si>
    <t>For example:</t>
  </si>
  <si>
    <r>
      <rPr>
        <b/>
        <sz val="11"/>
        <color theme="1"/>
        <rFont val="Calibri"/>
        <family val="2"/>
        <scheme val="minor"/>
      </rPr>
      <t xml:space="preserve">Corrugated Cardboard -- </t>
    </r>
    <r>
      <rPr>
        <sz val="11"/>
        <color theme="1"/>
        <rFont val="Calibri"/>
        <family val="2"/>
        <scheme val="minor"/>
      </rPr>
      <t xml:space="preserve">Old Corrugated Cardboard (OCC), Kraft paper, Kraft linerboard, containerboard cartons, and shipping boxes with corrugated paper medium (excludes wax or plastic-coated boxes).  Includes Kraft paper bags. </t>
    </r>
  </si>
  <si>
    <r>
      <rPr>
        <b/>
        <sz val="11"/>
        <color theme="1"/>
        <rFont val="Calibri"/>
        <family val="2"/>
        <scheme val="minor"/>
      </rPr>
      <t xml:space="preserve">Drop-Off program </t>
    </r>
    <r>
      <rPr>
        <sz val="11"/>
        <color theme="1"/>
        <rFont val="Calibri"/>
        <family val="2"/>
        <scheme val="minor"/>
      </rPr>
      <t>-- Residential SSO Collection Program where residents transport materials to a centralized location.</t>
    </r>
  </si>
  <si>
    <r>
      <t xml:space="preserve">Magazine/Glossy -- </t>
    </r>
    <r>
      <rPr>
        <sz val="11"/>
        <color theme="1"/>
        <rFont val="Calibri"/>
        <family val="2"/>
        <scheme val="minor"/>
      </rPr>
      <t>magazines and catalogs printed on glossy, coated paper stock.</t>
    </r>
  </si>
  <si>
    <r>
      <rPr>
        <b/>
        <sz val="11"/>
        <color theme="1"/>
        <rFont val="Calibri"/>
        <family val="2"/>
        <scheme val="minor"/>
      </rPr>
      <t>Newspaper --</t>
    </r>
    <r>
      <rPr>
        <sz val="11"/>
        <color theme="1"/>
        <rFont val="Calibri"/>
        <family val="2"/>
        <scheme val="minor"/>
      </rPr>
      <t xml:space="preserve"> printed and unprinted ground wood newsprint.  Newspaper includes glossy paper inserts included with the newspaper.</t>
    </r>
  </si>
  <si>
    <r>
      <rPr>
        <b/>
        <sz val="11"/>
        <color theme="1"/>
        <rFont val="Calibri"/>
        <family val="2"/>
        <scheme val="minor"/>
      </rPr>
      <t>Other Organics --</t>
    </r>
    <r>
      <rPr>
        <sz val="11"/>
        <color theme="1"/>
        <rFont val="Calibri"/>
        <family val="2"/>
        <scheme val="minor"/>
      </rPr>
      <t xml:space="preserve"> organic materials, excluding diapers and textiles, not otherwise categorized , such as natural fibers, manure, cork, hemp rope, wicker products, saw dust, and lint.</t>
    </r>
  </si>
  <si>
    <r>
      <rPr>
        <b/>
        <sz val="11"/>
        <color theme="1"/>
        <rFont val="Calibri"/>
        <family val="2"/>
        <scheme val="minor"/>
      </rPr>
      <t xml:space="preserve">Paperboard -- </t>
    </r>
    <r>
      <rPr>
        <sz val="11"/>
        <color theme="1"/>
        <rFont val="Calibri"/>
        <family val="2"/>
        <scheme val="minor"/>
      </rPr>
      <t>paperboard and boxboard such as that used for cereal and tissue boxes.</t>
    </r>
  </si>
  <si>
    <r>
      <rPr>
        <b/>
        <sz val="11"/>
        <color theme="1"/>
        <rFont val="Calibri"/>
        <family val="2"/>
        <scheme val="minor"/>
      </rPr>
      <t xml:space="preserve">Yard Trimmings -- </t>
    </r>
    <r>
      <rPr>
        <sz val="11"/>
        <color theme="1"/>
        <rFont val="Calibri"/>
        <family val="2"/>
        <scheme val="minor"/>
      </rPr>
      <t>grass clippings, leaves, garden trimmings, and brush up to 4 inches in diameter.  Excludes yard trimmings generated from FEMA declared disasters.</t>
    </r>
  </si>
  <si>
    <r>
      <rPr>
        <b/>
        <sz val="11"/>
        <color theme="1"/>
        <rFont val="Calibri"/>
        <family val="2"/>
        <scheme val="minor"/>
      </rPr>
      <t xml:space="preserve">Wood (Non-C&amp;D) -- </t>
    </r>
    <r>
      <rPr>
        <sz val="11"/>
        <color theme="1"/>
        <rFont val="Calibri"/>
        <family val="2"/>
        <scheme val="minor"/>
      </rPr>
      <t>any painted or unpainted wood product not from construction, demolition, or renovation.  Includes furniture, toys, pencils, chopsticks, and other miscellaneous items.</t>
    </r>
  </si>
  <si>
    <t xml:space="preserve">Please identify the total number of households that will have access to the residential SSO collection program in your community.  </t>
  </si>
  <si>
    <t xml:space="preserve">Please estimate the total annual tons of refuse that is disposed by households that will have access to the residential SSO collection program in your community by either (a) retyping the estimated tonnage from Question #3 or (b) entering a different tonnage based on local information.   </t>
  </si>
  <si>
    <r>
      <t>Collection Vehicle</t>
    </r>
    <r>
      <rPr>
        <vertAlign val="superscript"/>
        <sz val="11"/>
        <color theme="1"/>
        <rFont val="Calibri"/>
        <family val="2"/>
        <scheme val="minor"/>
      </rPr>
      <t>1</t>
    </r>
  </si>
  <si>
    <r>
      <t>Carts</t>
    </r>
    <r>
      <rPr>
        <vertAlign val="superscript"/>
        <sz val="11"/>
        <color theme="1"/>
        <rFont val="Calibri"/>
        <family val="2"/>
        <scheme val="minor"/>
      </rPr>
      <t>2</t>
    </r>
    <r>
      <rPr>
        <sz val="11"/>
        <color theme="1"/>
        <rFont val="Calibri"/>
        <family val="2"/>
        <scheme val="minor"/>
      </rPr>
      <t xml:space="preserve"> </t>
    </r>
  </si>
  <si>
    <t>#  of Units</t>
  </si>
  <si>
    <t xml:space="preserve"> # of Units</t>
  </si>
  <si>
    <t>Source-separated organics include the following materials separated by the generator from other municipal solid waste: yard trimmings; vegetative and non-vegetative food scraps; uncontaminated scrap wood; and compostable, non-recyclable paper.</t>
  </si>
  <si>
    <r>
      <rPr>
        <b/>
        <sz val="11"/>
        <color theme="1"/>
        <rFont val="Calibri"/>
        <family val="2"/>
        <scheme val="minor"/>
      </rPr>
      <t xml:space="preserve">Source Separated Organics (SSO) -- </t>
    </r>
    <r>
      <rPr>
        <sz val="11"/>
        <color theme="1"/>
        <rFont val="Calibri"/>
        <family val="2"/>
        <scheme val="minor"/>
      </rPr>
      <t>includes the following materials separated by the generator from other municipal solid waste: yard trimmings; vegetative and non-vegetative food scraps; uncontaminated scrap wood; and compostable, non-recyclable paper.</t>
    </r>
  </si>
  <si>
    <r>
      <rPr>
        <b/>
        <sz val="11"/>
        <color theme="1"/>
        <rFont val="Calibri"/>
        <family val="2"/>
        <scheme val="minor"/>
      </rPr>
      <t>Food Scraps --</t>
    </r>
    <r>
      <rPr>
        <sz val="11"/>
        <color theme="1"/>
        <rFont val="Calibri"/>
        <family val="2"/>
        <scheme val="minor"/>
      </rPr>
      <t xml:space="preserve"> is any food substance, raw or cooked, which is discarded, or intended or required to be discarded. Food wastes are the organic residues generated by the handling, storage, sale, preparation, cooking, and serving of foods.
. </t>
    </r>
  </si>
  <si>
    <r>
      <rPr>
        <b/>
        <sz val="11"/>
        <color theme="1"/>
        <rFont val="Calibri"/>
        <family val="2"/>
        <scheme val="minor"/>
      </rPr>
      <t>Mixed (Other Recyclable) Paper</t>
    </r>
    <r>
      <rPr>
        <sz val="11"/>
        <color theme="1"/>
        <rFont val="Calibri"/>
        <family val="2"/>
        <scheme val="minor"/>
      </rPr>
      <t xml:space="preserve"> -- low-grade recyclable paper. Includes phone books, text books, other books and catalogs with ground wood paper, construction paper, junk mail, polycoated cartons and aseptic packages, blue prints and glossy, coated paper (except magazines and catalogs).</t>
    </r>
  </si>
  <si>
    <t xml:space="preserve">Please identify the total tons per year of refuse disposed by all households, including both households that will and will not have access to the residential SSO collection program, in your community.  The total tons should exclude yard trimmings that are currently collected separately.         
</t>
  </si>
  <si>
    <t>The amount of refuse currently collected for disposal from households that will have access to the residential SSO collection program is estimated to be:</t>
  </si>
  <si>
    <t>Fruits and Vegetables</t>
  </si>
  <si>
    <t>Non-Recyclable Paper</t>
  </si>
  <si>
    <t xml:space="preserve">   Non-Recyclable Paper</t>
  </si>
  <si>
    <r>
      <rPr>
        <b/>
        <sz val="11"/>
        <color theme="1"/>
        <rFont val="Calibri"/>
        <family val="2"/>
        <scheme val="minor"/>
      </rPr>
      <t xml:space="preserve">Non-Recyclable Paper </t>
    </r>
    <r>
      <rPr>
        <sz val="11"/>
        <color theme="1"/>
        <rFont val="Calibri"/>
        <family val="2"/>
        <scheme val="minor"/>
      </rPr>
      <t>-- low-grade non-recyclable paper.  Includes tissue paper, napkins, paper towels, paper plates, paper food cartons, cigarette packages, waxed paper, wax or plastic coated corrugated boxes, coated FAX paper, and carbon paper  whether or not they are contaminated with fluids or food.  Includes all other grades of paper if substantially contaminated with fluids or food scraps, including pizza boxes.</t>
    </r>
  </si>
  <si>
    <t>Definitions for the above materials can be viewed at the following link.</t>
  </si>
  <si>
    <t>Interest</t>
  </si>
  <si>
    <t>Payment Term or</t>
  </si>
  <si>
    <t>Annual</t>
  </si>
  <si>
    <t xml:space="preserve">1.  The above estimated number of collection vehicles assumes a spare ratio of 1.2.  The above estimated costs are based on the type of collection vehicle identified by the user.  </t>
  </si>
  <si>
    <r>
      <t>Rate</t>
    </r>
    <r>
      <rPr>
        <b/>
        <vertAlign val="superscript"/>
        <sz val="11"/>
        <color theme="1"/>
        <rFont val="Calibri"/>
        <family val="2"/>
        <scheme val="minor"/>
      </rPr>
      <t>3</t>
    </r>
  </si>
  <si>
    <r>
      <t>Depreciation Term</t>
    </r>
    <r>
      <rPr>
        <b/>
        <vertAlign val="superscript"/>
        <sz val="11"/>
        <color theme="1"/>
        <rFont val="Calibri"/>
        <family val="2"/>
        <scheme val="minor"/>
      </rPr>
      <t>4</t>
    </r>
  </si>
  <si>
    <t>(years)</t>
  </si>
  <si>
    <t xml:space="preserve">4.  The payment term and depreciation term for equipment is often over a period of 7 to 10 years.  </t>
  </si>
  <si>
    <t>Other Revenues and Savings</t>
  </si>
  <si>
    <t xml:space="preserve">Annual </t>
  </si>
  <si>
    <t>O&amp;M per Collection Vehicle</t>
  </si>
  <si>
    <t>Total Costs</t>
  </si>
  <si>
    <t>Equipment Costs</t>
  </si>
  <si>
    <t>O&amp;M Costs</t>
  </si>
  <si>
    <t>To return to this worksheet, please select the link to Return to "Drop-Off Program Overview Worksheet."</t>
  </si>
  <si>
    <t>Estimated Per Unit</t>
  </si>
  <si>
    <r>
      <t>Dumpsters</t>
    </r>
    <r>
      <rPr>
        <vertAlign val="superscript"/>
        <sz val="11"/>
        <color theme="1"/>
        <rFont val="Calibri"/>
        <family val="2"/>
        <scheme val="minor"/>
      </rPr>
      <t>2</t>
    </r>
    <r>
      <rPr>
        <sz val="11"/>
        <color theme="1"/>
        <rFont val="Calibri"/>
        <family val="2"/>
        <scheme val="minor"/>
      </rPr>
      <t xml:space="preserve"> </t>
    </r>
  </si>
  <si>
    <t>Covered Aerated Static Piles</t>
  </si>
  <si>
    <t xml:space="preserve"> </t>
  </si>
  <si>
    <r>
      <t>Total GHG Emissions from Baseline MSW Generation and Management (MTCO</t>
    </r>
    <r>
      <rPr>
        <vertAlign val="subscript"/>
        <sz val="11"/>
        <color theme="1"/>
        <rFont val="Calibri"/>
        <family val="2"/>
        <scheme val="minor"/>
      </rPr>
      <t>2</t>
    </r>
    <r>
      <rPr>
        <sz val="11"/>
        <color theme="1"/>
        <rFont val="Calibri"/>
        <family val="2"/>
        <scheme val="minor"/>
      </rPr>
      <t>E):</t>
    </r>
  </si>
  <si>
    <r>
      <t>Total GHG Emissions from Alternative MSW Generation and Management (MTCO</t>
    </r>
    <r>
      <rPr>
        <vertAlign val="subscript"/>
        <sz val="11"/>
        <color theme="1"/>
        <rFont val="Calibri"/>
        <family val="2"/>
        <scheme val="minor"/>
      </rPr>
      <t>2</t>
    </r>
    <r>
      <rPr>
        <sz val="11"/>
        <color theme="1"/>
        <rFont val="Calibri"/>
        <family val="2"/>
        <scheme val="minor"/>
      </rPr>
      <t xml:space="preserve">E): </t>
    </r>
  </si>
  <si>
    <r>
      <t>Change (Alternative - Base Scenario) in GHG Emissions (MTCO</t>
    </r>
    <r>
      <rPr>
        <vertAlign val="subscript"/>
        <sz val="11"/>
        <color theme="1"/>
        <rFont val="Calibri"/>
        <family val="2"/>
        <scheme val="minor"/>
      </rPr>
      <t>2</t>
    </r>
    <r>
      <rPr>
        <sz val="11"/>
        <color theme="1"/>
        <rFont val="Calibri"/>
        <family val="2"/>
        <scheme val="minor"/>
      </rPr>
      <t>E):</t>
    </r>
  </si>
  <si>
    <r>
      <t>Number of Participating Households</t>
    </r>
    <r>
      <rPr>
        <vertAlign val="superscript"/>
        <sz val="11"/>
        <color theme="1"/>
        <rFont val="Calibri"/>
        <family val="2"/>
        <scheme val="minor"/>
      </rPr>
      <t>1</t>
    </r>
  </si>
  <si>
    <r>
      <t>No</t>
    </r>
    <r>
      <rPr>
        <vertAlign val="superscript"/>
        <sz val="11"/>
        <color theme="1"/>
        <rFont val="Calibri"/>
        <family val="2"/>
        <scheme val="minor"/>
      </rPr>
      <t>3</t>
    </r>
  </si>
  <si>
    <r>
      <t>No</t>
    </r>
    <r>
      <rPr>
        <vertAlign val="superscript"/>
        <sz val="11"/>
        <color theme="1"/>
        <rFont val="Calibri"/>
        <family val="2"/>
        <scheme val="minor"/>
      </rPr>
      <t>4</t>
    </r>
  </si>
  <si>
    <t xml:space="preserve">Note: It is assumed that the alternative scenario includes the residential SSO program, and the base scenario reflects the GHG emissions under the prior scenario.   Enter reduction as a negative number, and increase as a positive number (which is how the WARM model presents this information). </t>
  </si>
  <si>
    <t xml:space="preserve">In the column titled "Annual Salary per Full-time Employee", please estimate the average annual salary (including benefits) for each Job Title.   A link is provided below to the Georgia Department of Community Affairs Local Government Wage and Salary Survey for guidance on average salaries across the State, if needed.   </t>
  </si>
  <si>
    <t xml:space="preserve">2.  The Mulch/Compost Revenues and Mulch/Compost Savings is based on the mean of the compost sales price reported in The Compost White Paper by The University of Georgia </t>
  </si>
  <si>
    <t>3.  Mulch/Compost Savings means the savings resulting from reducing or eliminating the requirement to for the local government to purchase mulch/compost.</t>
  </si>
  <si>
    <t>4.  State of Georgia MSW and C&amp;D Landfill Tipping Fees 2009 Solid Waste Management Update.</t>
  </si>
  <si>
    <t>low-grade non-recyclable paper such as tissue paper, napkins, paper towels, paper plates, paper food cartons, cigarette packages, waxed paper, wax</t>
  </si>
  <si>
    <t xml:space="preserve">or plastic coated corrugated boxes, coated FAX paper, and carbon paper whether or not they are contaminated with fluids or food.  In addition, </t>
  </si>
  <si>
    <t xml:space="preserve">Non-Recyclable Paper Includes all grades of paper if such paper is substantially contaminated with fluids or food scraps such as pizza boxes.  </t>
  </si>
  <si>
    <t xml:space="preserve">A summary of select residential SSO collection programs in the U.S. can be viewed at this link.  </t>
  </si>
  <si>
    <t>Summary of Annual Revenues/Savings from Residential SSO Collection Program:</t>
  </si>
  <si>
    <t>Summary of Annual Costs to Residential SSO Collection Program:</t>
  </si>
  <si>
    <t>Please estimate the total number of drop-off centers.</t>
  </si>
  <si>
    <t>(a) Local Government A converts the separate yard trimmings drop-off center to a residential SSO collection program.  The organics processing facility is on average 10 miles further away (round trip) than the yard trimmings processing facility.  Therefore, Local Government A will increase the annual miles on average by 10 miles per collection.</t>
  </si>
  <si>
    <t>(b) Local Government B does not currently operate a separate yard trimmings drop-off center.  The organics processing facility is 20 miles away (round trip) from the new drop-off center.  Therefore, Local Government A will increase the annual miles on average by 20 miles per collection.</t>
  </si>
  <si>
    <t>Developed for Georgia Department of Community Affairs and Georgia Recycling Coalition</t>
  </si>
  <si>
    <t>Developed by SAIC Energy, Environment &amp; Infrastructure, LLC</t>
  </si>
  <si>
    <t xml:space="preserve">□  Total households in community based on local information or 2010 Census at </t>
  </si>
  <si>
    <t xml:space="preserve">http://2010.census.gov/2010census/popmap/ipmtext.php </t>
  </si>
  <si>
    <t>Residential Source Separated Organics Drop-off Program Calculator</t>
  </si>
  <si>
    <t>What is the Residential Source Separated Organics Drop-off Program Calculator?</t>
  </si>
  <si>
    <t>Residential SSO Drop-off Program Calculator - User Guide</t>
  </si>
  <si>
    <t xml:space="preserve">The Residential Source Separated Organics Drop-off Program Calculator (Residential SSO Drop-off Program Calculator) was created by the Georgia Department of Community Affairs and the Georgia Recycling Coalition via a grant from U. S. Environmental Protection Agency (EPA) Region 4 to assist local governments with estimating the operational impacts, potential diversion, financial impacts, and greenhouse gas (GHG) impact resulting from implementing  a residential SSO collection program.  To use the Residential SSO  Drop-off Program Calculator, local governments enter data regarding the proposed residential SSO collection program and the  Drop-off Program Calculator develops reports summarizing the impacts.     </t>
  </si>
  <si>
    <t xml:space="preserve">What information do I need prior to starting the Residential SSO  Drop-off Program Calculator?  </t>
  </si>
  <si>
    <t xml:space="preserve">Prior to starting the Residential SSO  Drop-off Program Calculator, users should gather the following information: </t>
  </si>
  <si>
    <t>To start using the tool, please click on the link "Start Residential SSO  Drop-off Program Calculator" below.  Then, answer each question on the worksheet.  Once you have answered all questions on the worksheet, select the link at the bottom of the worksheet that is applicable to your proposed program.  Note that use of the model does not necessarily require completion of every worksheet.  You have completed the Residential SSO  Drop-off Program Calculator once you have reached the "Acknowledgements" worksheet.</t>
  </si>
  <si>
    <t>To start the Residential SSO Drop-off Program Calculator please select the following link:</t>
  </si>
  <si>
    <r>
      <t xml:space="preserve">The Residential SSO Drop-off Program Calculator contains both inputs (data to be entered by the user) and outputs (results calculated based on the inputs).  </t>
    </r>
    <r>
      <rPr>
        <b/>
        <sz val="11"/>
        <color theme="1"/>
        <rFont val="Calibri"/>
        <family val="2"/>
        <scheme val="minor"/>
      </rPr>
      <t>Users must enter assumptions for each input requested.</t>
    </r>
    <r>
      <rPr>
        <sz val="11"/>
        <color theme="1"/>
        <rFont val="Calibri"/>
        <family val="2"/>
        <scheme val="minor"/>
      </rPr>
      <t xml:space="preserve">  For many input cells, a drop-down menu with options is provided, and will appear when the user clicks on the green input cell.  If a cell is highlighted red, an error has occurred and the user must modify the input.  Inputs, outputs, and errors are identified as follows:</t>
    </r>
  </si>
  <si>
    <t>The following defined terms are used in the Residential SSO Drop-off Program Calculator.</t>
  </si>
  <si>
    <t>Please enter the net change in the number of solid waste employees in the column titled "Net Change in # of Full-time Employees".  The net change in the number of solid waste employees is the difference between the estimated number of full-time employees attributable to the SSO collection program minus the number of full-time employees that may be reduced in the refuse and/or yard trimmings programs.  For example, if the SSO collection program replaces a yard trimmings collection program, there may be no net change in drivers or collectors since all of the yard trimming collection drivers and collectors and some of the drivers and collectors from the refuse collection routes may be transferred as a result of less waste to be collected.  In the column titled "Net Change in # of Full-time employees", please estimate the number of net change in full-time employees.</t>
  </si>
  <si>
    <t xml:space="preserve">Operations and maintenance (O&amp;M) costs varies based on the type of vehicle.  Below is an estimated O&amp;M costs per vehicle.  Please confirm the model-generated estimates by typing the same number in the "Cost per Unit" column or modify to reflect local O&amp;M costs.       </t>
  </si>
  <si>
    <t>Please estimate the costs per unit for the following :</t>
  </si>
  <si>
    <t>Jay Bassett, Environmental Protection Agency Region 4</t>
  </si>
  <si>
    <t>Mary Beth Van Pelt, Environmental Protection Agency Region 4</t>
  </si>
  <si>
    <t>State College, Pennsylvania</t>
  </si>
  <si>
    <t xml:space="preserve">To print the results the results for the Residential SSO Collection Performance Model please select print all pages.  However, to conserve resources, please encourage printing to a pdf writer rather than a printer. </t>
  </si>
  <si>
    <t>Residential Source Separated Organics Drop-off Program Calculator - Number of Households</t>
  </si>
  <si>
    <t>Residential Source Separated Organics Drop-off Program Calculator - Personnel Impacts</t>
  </si>
  <si>
    <t>Residential Source Separated Organics Drop-off Program Calculator - Equipment Impacts</t>
  </si>
  <si>
    <t>Residential Source Separated Organics Drop-off Program Calculator - Fuel Impacts</t>
  </si>
  <si>
    <t>Residential Source Separated Organics Drop-off Program Calculator - Other Financial Impacts</t>
  </si>
  <si>
    <t>Residential Source Separated Organics Drop-off Program Calculator - Program Summaries</t>
  </si>
  <si>
    <t>Residential Source Separated Organics Drop-off Program Calculator - Acknowledgements</t>
  </si>
  <si>
    <t>Residential Source Separated Organics Drop-off Program Calculator - Drop-off Program Overview</t>
  </si>
  <si>
    <t>Residential Source Separated Organics Drop-off Program Calculator - EPA WARM Model</t>
  </si>
  <si>
    <t>Residential Source Separated Organics Drop-off Program Calculator - Operational Results</t>
  </si>
  <si>
    <t>Residential Source Separated Organics Drop-off Program Calculator - Financial Results</t>
  </si>
  <si>
    <t>Residential Source Separated Organics Drop-off Program Calculator - Green House Gas Emissions Results</t>
  </si>
  <si>
    <t>Return to Drop-Off Overview Worksheet</t>
  </si>
  <si>
    <t>To return to Drop-Off Program Overview, please select the following link.</t>
  </si>
  <si>
    <t>Return to Drop-Off Program Overview Worksheet</t>
  </si>
  <si>
    <t>Start Residential SSO Drop-off Program Calculator</t>
  </si>
  <si>
    <t>Drop-off Center Operator</t>
  </si>
  <si>
    <t>Residential Source Separated Organics Collection Performance Model - Disposed Refuse</t>
  </si>
  <si>
    <t xml:space="preserve">The column entitled "Composition of MSW Disposed Statewide" shows the percent of each material disposed in Georgia by weight based on the 2005 Statewide Waste Characterization Study.  In the GREEN CELLS ONLY, please estimate the composition of the materials targeted by the  SSO collection program disposed in the community that are accepted by the residential SSO collection program by either (a) retyping the average statewide composition for the particular material from the "Composition for MSW Disposed Statewide" to the left, (b) entering the region specific waste composition for that material using the link in footnote 2, or (c) entering the composition based on specific local studies.   Please exclude yard trimmings that are currently collected separately.    </t>
  </si>
  <si>
    <t xml:space="preserve">Composition of </t>
  </si>
  <si>
    <t>Composition of</t>
  </si>
  <si>
    <t>Tons Disposed</t>
  </si>
  <si>
    <t>MSW Disposed</t>
  </si>
  <si>
    <t xml:space="preserve">Materials Targeted </t>
  </si>
  <si>
    <t>per Year</t>
  </si>
  <si>
    <r>
      <t xml:space="preserve">Statewide </t>
    </r>
    <r>
      <rPr>
        <b/>
        <vertAlign val="superscript"/>
        <sz val="11"/>
        <color theme="1"/>
        <rFont val="Calibri"/>
        <family val="2"/>
        <scheme val="minor"/>
      </rPr>
      <t>1</t>
    </r>
  </si>
  <si>
    <t xml:space="preserve">by SSO Program </t>
  </si>
  <si>
    <t>in Community</t>
  </si>
  <si>
    <t>Disposed by Community</t>
  </si>
  <si>
    <t xml:space="preserve">   Wood (non-C&amp;D)</t>
  </si>
  <si>
    <t>Other Refuse Disposed</t>
  </si>
  <si>
    <t>Total Refuse Disposed</t>
  </si>
  <si>
    <t>1.  The Georgia Composition Assumption is based on the Georgia Statewide Waste Characterization Study located at</t>
  </si>
  <si>
    <t>http://www.dca.state.ga.us/gasolidwaste/GADCAWebCalc/Report/GA%20WCS%20Final%20Report%2020050726.pdf</t>
  </si>
  <si>
    <t>7.</t>
  </si>
  <si>
    <r>
      <t>Food Scraps</t>
    </r>
    <r>
      <rPr>
        <b/>
        <vertAlign val="superscript"/>
        <sz val="11"/>
        <color theme="1"/>
        <rFont val="Calibri"/>
        <family val="2"/>
        <scheme val="minor"/>
      </rPr>
      <t>2</t>
    </r>
  </si>
  <si>
    <r>
      <t xml:space="preserve">   Yard Trimmings</t>
    </r>
    <r>
      <rPr>
        <vertAlign val="superscript"/>
        <sz val="8"/>
        <color theme="1"/>
        <rFont val="Calibri"/>
        <family val="2"/>
        <scheme val="minor"/>
      </rPr>
      <t>3</t>
    </r>
  </si>
  <si>
    <t>3. Only include yard trimmings here that are currently disposed.  Exclude the percentage of yard trimmings that are currently collected separately .</t>
  </si>
  <si>
    <t xml:space="preserve">   Yard Trimmings</t>
  </si>
  <si>
    <t xml:space="preserve">Please estimate the number of vehicles,  dumpsters, carts, and other equipment required to operate the SSO program.  The model provides an estimated cost per unit collection vehicles, dumpsters, and carts in the column entitled "Estimated # of Units".  Please confirm the model-generated estimates by typing the same number in the "Cost per Unit" column or modify to reflect local quotes or other information about costs for vehicles, dumpsters, carts, and other equipment.   </t>
  </si>
  <si>
    <t xml:space="preserve">Interests rates and payment/depreciation terms vary by community and type of equipment.  Please specify the interest rate and payment/depreciation term for the equipment.   </t>
  </si>
  <si>
    <t xml:space="preserve">        prepared for Georgia Department of Natural Resources The Pollution Prevention Assistance Division.</t>
  </si>
  <si>
    <t xml:space="preserve">Local Government A has a total of 10,000 households and is seeking to implement a drop-off  SSO collection program for all households.  Local government A should enter 10,000 in response to Question 1 and 10,000 in response to Question 2. </t>
  </si>
  <si>
    <r>
      <t>Please identify whether the following materials will be targeted</t>
    </r>
    <r>
      <rPr>
        <vertAlign val="superscript"/>
        <sz val="11"/>
        <color theme="1"/>
        <rFont val="Calibri"/>
        <family val="2"/>
        <scheme val="minor"/>
      </rPr>
      <t>1</t>
    </r>
    <r>
      <rPr>
        <sz val="11"/>
        <color theme="1"/>
        <rFont val="Calibri"/>
        <family val="2"/>
        <scheme val="minor"/>
      </rPr>
      <t xml:space="preserve"> for the residential SSO drop-off collection program. Non-Recyclable Paper includes   </t>
    </r>
  </si>
  <si>
    <r>
      <t>Processing  (per ton)</t>
    </r>
    <r>
      <rPr>
        <vertAlign val="superscript"/>
        <sz val="11"/>
        <color theme="1"/>
        <rFont val="Calibri"/>
        <family val="2"/>
        <scheme val="minor"/>
      </rPr>
      <t>1</t>
    </r>
  </si>
  <si>
    <r>
      <t xml:space="preserve">Mulch/Compost Revenues (per cubic yard) </t>
    </r>
    <r>
      <rPr>
        <vertAlign val="superscript"/>
        <sz val="11"/>
        <color theme="1"/>
        <rFont val="Calibri"/>
        <family val="2"/>
        <scheme val="minor"/>
      </rPr>
      <t>2</t>
    </r>
  </si>
  <si>
    <r>
      <t>Mulch/Compost Savings (per cubic yard)</t>
    </r>
    <r>
      <rPr>
        <vertAlign val="superscript"/>
        <sz val="11"/>
        <color theme="1"/>
        <rFont val="Calibri"/>
        <family val="2"/>
        <scheme val="minor"/>
      </rPr>
      <t>2, 3</t>
    </r>
  </si>
  <si>
    <r>
      <t>Disposal Cost Avoidance (per ton)</t>
    </r>
    <r>
      <rPr>
        <vertAlign val="superscript"/>
        <sz val="11"/>
        <color theme="1"/>
        <rFont val="Calibri"/>
        <family val="2"/>
        <scheme val="minor"/>
      </rPr>
      <t>1,3</t>
    </r>
  </si>
  <si>
    <t xml:space="preserve">   Collections/year</t>
  </si>
  <si>
    <t xml:space="preserve">   Miles/year</t>
  </si>
  <si>
    <r>
      <t xml:space="preserve">Based on the above </t>
    </r>
    <r>
      <rPr>
        <sz val="11"/>
        <rFont val="Calibri"/>
        <family val="2"/>
        <scheme val="minor"/>
      </rPr>
      <t>information</t>
    </r>
    <r>
      <rPr>
        <sz val="11"/>
        <color theme="1"/>
        <rFont val="Calibri"/>
        <family val="2"/>
        <scheme val="minor"/>
      </rPr>
      <t>, the estimated increase/(decrease) in annual fuel costs equals:</t>
    </r>
  </si>
  <si>
    <t>Athens-Clarke County, Georiga</t>
  </si>
  <si>
    <t>Laurens County, Georgia</t>
  </si>
  <si>
    <t>Please estimate the likely percentage of the "Targeted Organics Material" that would be recovered by the drop-off centers.</t>
  </si>
  <si>
    <t xml:space="preserve">Please identify whether yard trimmings currently collected as refuse, such as yard trimmings currently in refuse because residents have no access to separate collection of yard trimmings or because residents choose to put yard trimmings with refuse even if they have separate yard trimmings collection, will start to be collected as part of the residential SSO collection program.   </t>
  </si>
  <si>
    <t xml:space="preserve">   Fruits, Vegetables, and Bakery</t>
  </si>
  <si>
    <t xml:space="preserve">   Other Food Scraps</t>
  </si>
  <si>
    <t xml:space="preserve">        as reported in Food Waste Report The Food We Waste by WRAP.</t>
  </si>
  <si>
    <t xml:space="preserve">2. The composition of food scraps is based on the total food scraps percentage reported in Georgia Statewide Waste Characterization Study and allocated based on 55.6% to Fruits, Vegetables, and Bakery </t>
  </si>
  <si>
    <t>Targeted Organics</t>
  </si>
  <si>
    <t>3.  If the equipment will be purchased by with a loan, please estimate the interest rate.  If the interest rate is unknown, recommend utilizing 5%.  If the equipment will be purchased with cash, please enter zero for the interest rate.</t>
  </si>
  <si>
    <t>Fuel impacts are based on the increase/(decrease) in route miles resulting from implementing a residential SSO collection program.  Please estimate the change in number of miles annually resulting from implementation of the residential SSO collection program.  The following are some examples:</t>
  </si>
  <si>
    <t>City of San Mateo, CA</t>
  </si>
  <si>
    <t>City of Boulder, CO</t>
  </si>
  <si>
    <t>City of Boulder,  Colorado</t>
  </si>
  <si>
    <t>City of San Mateo, California</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</si>
</sst>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 #,##0.0_);_(* \(#,##0.0\);_(* &quot;-&quot;??_);_(@_)"/>
    <numFmt numFmtId="167" formatCode="[$-409]mmmm\ d\,\ yyyy;@"/>
    <numFmt numFmtId="168" formatCode="0_);\(0\)"/>
    <numFmt numFmtId="169" formatCode="#,##0.0_);\(#,##0.0\)"/>
    <numFmt numFmtId="170" formatCode="_(&quot;$&quot;* #,##0_);_(&quot;$&quot;* \(#,##0\);_(&quot;$&quot;* &quot;-&quot;??_);_(@_)"/>
  </numFmts>
  <fonts count="43">
    <font>
      <sz val="11"/>
      <color theme="1"/>
      <name val="Calibri"/>
      <family val="2"/>
      <scheme val="minor"/>
    </font>
    <font>
      <sz val="11"/>
      <color theme="1"/>
      <name val="Times New Roman"/>
      <family val="1"/>
    </font>
    <font>
      <sz val="14"/>
      <color theme="1"/>
      <name val="Times New Roman"/>
      <family val="1"/>
    </font>
    <font>
      <sz val="11"/>
      <color theme="1"/>
      <name val="Calibri"/>
      <family val="2"/>
      <scheme val="minor"/>
    </font>
    <font>
      <b/>
      <sz val="11"/>
      <color theme="1"/>
      <name val="Calibri"/>
      <family val="2"/>
      <scheme val="minor"/>
    </font>
    <font>
      <b/>
      <sz val="11"/>
      <color theme="1"/>
      <name val="Times New Roman"/>
      <family val="1"/>
    </font>
    <font>
      <b/>
      <sz val="14"/>
      <color theme="1"/>
      <name val="Times New Roman"/>
      <family val="1"/>
    </font>
    <font>
      <u/>
      <sz val="11"/>
      <color theme="10"/>
      <name val="Calibri"/>
      <family val="2"/>
    </font>
    <font>
      <u/>
      <sz val="11"/>
      <color rgb="FF0070C0"/>
      <name val="Times New Roman"/>
      <family val="1"/>
    </font>
    <font>
      <u/>
      <sz val="11"/>
      <color theme="10"/>
      <name val="Times New Roman"/>
      <family val="1"/>
    </font>
    <font>
      <u/>
      <sz val="11"/>
      <color theme="4"/>
      <name val="Times New Roman"/>
      <family val="1"/>
    </font>
    <font>
      <sz val="11"/>
      <name val="Times New Roman"/>
      <family val="1"/>
    </font>
    <font>
      <b/>
      <u/>
      <sz val="14"/>
      <color rgb="FFFF0000"/>
      <name val="Calibri"/>
      <family val="2"/>
    </font>
    <font>
      <u/>
      <sz val="11"/>
      <color theme="4"/>
      <name val="Calibri"/>
      <family val="2"/>
    </font>
    <font>
      <sz val="9"/>
      <color theme="1"/>
      <name val="Times New Roman"/>
      <family val="1"/>
    </font>
    <font>
      <i/>
      <sz val="9"/>
      <color theme="1"/>
      <name val="Times New Roman"/>
      <family val="1"/>
    </font>
    <font>
      <sz val="11"/>
      <color rgb="FFFF0000"/>
      <name val="Times New Roman"/>
      <family val="1"/>
    </font>
    <font>
      <i/>
      <sz val="11"/>
      <color theme="1"/>
      <name val="Calibri"/>
      <family val="2"/>
      <scheme val="minor"/>
    </font>
    <font>
      <b/>
      <sz val="11"/>
      <name val="Calibri"/>
      <family val="2"/>
      <scheme val="minor"/>
    </font>
    <font>
      <sz val="11"/>
      <color rgb="FF0070C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1"/>
      <color theme="6" tint="-0.249977111117893"/>
      <name val="Calibri"/>
      <family val="2"/>
      <scheme val="minor"/>
    </font>
    <font>
      <vertAlign val="superscript"/>
      <sz val="11"/>
      <color theme="1"/>
      <name val="Calibri"/>
      <family val="2"/>
      <scheme val="minor"/>
    </font>
    <font>
      <u/>
      <sz val="11"/>
      <color theme="4"/>
      <name val="Calibri"/>
      <family val="2"/>
      <scheme val="minor"/>
    </font>
    <font>
      <sz val="11"/>
      <name val="Calibri"/>
      <family val="2"/>
      <scheme val="minor"/>
    </font>
    <font>
      <i/>
      <sz val="9"/>
      <color theme="1"/>
      <name val="Calibri"/>
      <family val="2"/>
      <scheme val="minor"/>
    </font>
    <font>
      <u/>
      <sz val="11"/>
      <color theme="10"/>
      <name val="Calibri"/>
      <family val="2"/>
      <scheme val="minor"/>
    </font>
    <font>
      <sz val="11"/>
      <color theme="6" tint="-0.249977111117893"/>
      <name val="Calibri"/>
      <family val="2"/>
      <scheme val="minor"/>
    </font>
    <font>
      <b/>
      <sz val="11"/>
      <color theme="6" tint="-0.249977111117893"/>
      <name val="Calibri"/>
      <family val="2"/>
      <scheme val="minor"/>
    </font>
    <font>
      <b/>
      <vertAlign val="superscript"/>
      <sz val="11"/>
      <color theme="1"/>
      <name val="Calibri"/>
      <family val="2"/>
      <scheme val="minor"/>
    </font>
    <font>
      <sz val="11"/>
      <color theme="6" tint="-0.249977111117893"/>
      <name val="Times New Roman"/>
      <family val="1"/>
    </font>
    <font>
      <vertAlign val="subscript"/>
      <sz val="11"/>
      <color theme="1"/>
      <name val="Calibri"/>
      <family val="2"/>
      <scheme val="minor"/>
    </font>
    <font>
      <i/>
      <sz val="11"/>
      <name val="Calibri"/>
      <family val="2"/>
      <scheme val="minor"/>
    </font>
    <font>
      <sz val="11"/>
      <color theme="4"/>
      <name val="Times New Roman"/>
      <family val="1"/>
    </font>
    <font>
      <vertAlign val="superscript"/>
      <sz val="8"/>
      <color theme="1"/>
      <name val="Calibri"/>
      <family val="2"/>
      <scheme val="minor"/>
    </font>
    <font>
      <u/>
      <sz val="9"/>
      <color theme="4"/>
      <name val="Calibri"/>
      <family val="2"/>
    </font>
    <font>
      <sz val="11"/>
      <color rgb="FFFF0000"/>
      <name val="Calibri"/>
      <family val="2"/>
      <scheme val="minor"/>
    </font>
    <font>
      <b/>
      <sz val="11"/>
      <color rgb="FFFF0000"/>
      <name val="Calibri"/>
      <family val="2"/>
      <scheme val="minor"/>
    </font>
    <font>
      <sz val="11"/>
      <color theme="6"/>
      <name val="Calibri"/>
      <family val="2"/>
      <scheme val="minor"/>
    </font>
    <font>
      <b/>
      <i/>
      <sz val="11"/>
      <color theme="1"/>
      <name val="Calibri"/>
      <family val="2"/>
      <scheme val="minor"/>
    </font>
    <font>
      <sz val="11"/>
      <color theme="4"/>
      <name val="Calibri"/>
      <family val="2"/>
      <scheme val="minor"/>
    </font>
  </fonts>
  <fills count="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FF00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3" fillId="0" borderId="0" applyFont="0" applyFill="0" applyBorder="0" applyAlignment="0" applyProtection="0"/>
    <xf numFmtId="0" fontId="7"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cellStyleXfs>
  <cellXfs count="460">
    <xf numFmtId="0" fontId="0" fillId="0" borderId="0" xfId="0"/>
    <xf numFmtId="0" fontId="1" fillId="2" borderId="0" xfId="0" applyFont="1" applyFill="1" applyBorder="1"/>
    <xf numFmtId="0" fontId="1" fillId="3" borderId="2" xfId="0" applyFont="1" applyFill="1" applyBorder="1"/>
    <xf numFmtId="0" fontId="1" fillId="3" borderId="3" xfId="0" applyFont="1" applyFill="1" applyBorder="1"/>
    <xf numFmtId="0" fontId="1" fillId="3" borderId="7" xfId="0" applyFont="1" applyFill="1" applyBorder="1"/>
    <xf numFmtId="0" fontId="1" fillId="3" borderId="8" xfId="0" applyFont="1" applyFill="1" applyBorder="1"/>
    <xf numFmtId="0" fontId="1" fillId="3" borderId="5" xfId="0" applyFont="1" applyFill="1" applyBorder="1"/>
    <xf numFmtId="0" fontId="1" fillId="3" borderId="0" xfId="0" applyFont="1" applyFill="1" applyBorder="1"/>
    <xf numFmtId="0" fontId="2" fillId="2" borderId="0" xfId="0" applyFont="1" applyFill="1" applyBorder="1" applyAlignment="1"/>
    <xf numFmtId="0" fontId="1" fillId="2" borderId="0" xfId="0" applyFont="1" applyFill="1"/>
    <xf numFmtId="0" fontId="1" fillId="3" borderId="0" xfId="0" applyFont="1" applyFill="1" applyBorder="1" applyAlignment="1">
      <alignment horizontal="center" vertical="top"/>
    </xf>
    <xf numFmtId="0" fontId="1" fillId="3" borderId="4" xfId="0" applyFont="1" applyFill="1" applyBorder="1"/>
    <xf numFmtId="0" fontId="1" fillId="3" borderId="9" xfId="0" applyFont="1" applyFill="1" applyBorder="1"/>
    <xf numFmtId="0" fontId="1" fillId="3" borderId="6" xfId="0" applyFont="1" applyFill="1" applyBorder="1"/>
    <xf numFmtId="0" fontId="8" fillId="3" borderId="0" xfId="2" applyFont="1" applyFill="1" applyBorder="1" applyAlignment="1" applyProtection="1">
      <alignment horizontal="left" vertical="top"/>
    </xf>
    <xf numFmtId="0" fontId="13" fillId="3" borderId="0" xfId="2" applyFont="1" applyFill="1" applyBorder="1" applyAlignment="1" applyProtection="1"/>
    <xf numFmtId="0" fontId="0" fillId="3" borderId="0" xfId="0" applyFont="1" applyFill="1" applyBorder="1" applyAlignment="1">
      <alignment horizontal="center" vertical="top"/>
    </xf>
    <xf numFmtId="0" fontId="0" fillId="3" borderId="0" xfId="2" applyFont="1" applyFill="1" applyBorder="1" applyAlignment="1" applyProtection="1">
      <alignment horizontal="center"/>
    </xf>
    <xf numFmtId="0" fontId="28" fillId="3" borderId="0" xfId="2" applyFont="1" applyFill="1" applyBorder="1" applyAlignment="1" applyProtection="1"/>
    <xf numFmtId="0" fontId="7" fillId="0" borderId="0" xfId="2" quotePrefix="1" applyFill="1" applyBorder="1" applyAlignment="1" applyProtection="1"/>
    <xf numFmtId="0" fontId="1" fillId="2" borderId="0" xfId="0" applyFont="1" applyFill="1" applyBorder="1"/>
    <xf numFmtId="0" fontId="1" fillId="2" borderId="0" xfId="0" applyFont="1" applyFill="1"/>
    <xf numFmtId="0" fontId="1" fillId="2" borderId="0" xfId="0" applyFont="1" applyFill="1" applyBorder="1" applyProtection="1"/>
    <xf numFmtId="0" fontId="1" fillId="3" borderId="5" xfId="0" applyFont="1" applyFill="1" applyBorder="1" applyProtection="1"/>
    <xf numFmtId="49" fontId="0" fillId="3" borderId="0" xfId="0" applyNumberFormat="1" applyFont="1" applyFill="1" applyBorder="1" applyAlignment="1" applyProtection="1">
      <alignment horizontal="left"/>
    </xf>
    <xf numFmtId="0" fontId="1" fillId="3" borderId="0" xfId="0" applyFont="1" applyFill="1" applyBorder="1" applyProtection="1"/>
    <xf numFmtId="0" fontId="5" fillId="3" borderId="0" xfId="0" applyFont="1" applyFill="1" applyBorder="1" applyProtection="1"/>
    <xf numFmtId="0" fontId="1" fillId="3" borderId="6" xfId="0" applyFont="1" applyFill="1" applyBorder="1" applyProtection="1"/>
    <xf numFmtId="0" fontId="1" fillId="2" borderId="0" xfId="0" applyFont="1" applyFill="1" applyProtection="1"/>
    <xf numFmtId="49" fontId="1" fillId="3" borderId="0" xfId="0" applyNumberFormat="1" applyFont="1" applyFill="1" applyBorder="1" applyAlignment="1" applyProtection="1">
      <alignment horizontal="left"/>
    </xf>
    <xf numFmtId="0" fontId="1" fillId="3" borderId="0" xfId="0" applyFont="1" applyFill="1" applyBorder="1" applyAlignment="1" applyProtection="1">
      <alignment horizontal="left" wrapText="1"/>
    </xf>
    <xf numFmtId="164" fontId="1" fillId="3" borderId="0" xfId="3" applyNumberFormat="1" applyFont="1" applyFill="1" applyBorder="1" applyAlignment="1" applyProtection="1">
      <alignment horizontal="right"/>
    </xf>
    <xf numFmtId="164" fontId="1" fillId="3" borderId="0" xfId="0" applyNumberFormat="1" applyFont="1" applyFill="1" applyBorder="1" applyAlignment="1" applyProtection="1">
      <alignment horizontal="right"/>
    </xf>
    <xf numFmtId="164" fontId="1" fillId="0" borderId="0" xfId="3" applyNumberFormat="1" applyFont="1" applyFill="1" applyBorder="1" applyAlignment="1" applyProtection="1">
      <alignment horizontal="right"/>
    </xf>
    <xf numFmtId="0" fontId="1" fillId="3" borderId="0" xfId="0" applyFont="1" applyFill="1" applyBorder="1" applyAlignment="1" applyProtection="1"/>
    <xf numFmtId="165" fontId="1" fillId="3" borderId="0" xfId="1" applyNumberFormat="1" applyFont="1" applyFill="1" applyBorder="1" applyAlignment="1" applyProtection="1"/>
    <xf numFmtId="43" fontId="1" fillId="3" borderId="0" xfId="1" applyNumberFormat="1" applyFont="1" applyFill="1" applyBorder="1" applyProtection="1"/>
    <xf numFmtId="0" fontId="1" fillId="3" borderId="0" xfId="0" applyFont="1" applyFill="1" applyBorder="1" applyAlignment="1" applyProtection="1">
      <alignment horizontal="center"/>
    </xf>
    <xf numFmtId="0" fontId="21" fillId="3" borderId="0" xfId="0" applyFont="1" applyFill="1" applyBorder="1" applyProtection="1"/>
    <xf numFmtId="0" fontId="22" fillId="3" borderId="0" xfId="0" applyFont="1" applyFill="1" applyBorder="1" applyProtection="1"/>
    <xf numFmtId="0" fontId="0" fillId="3" borderId="0" xfId="0" applyFont="1" applyFill="1" applyBorder="1" applyAlignment="1" applyProtection="1">
      <alignment horizontal="center"/>
    </xf>
    <xf numFmtId="0" fontId="0" fillId="3" borderId="0" xfId="0" applyFont="1" applyFill="1" applyBorder="1" applyAlignment="1" applyProtection="1">
      <alignment horizontal="center" vertical="top"/>
    </xf>
    <xf numFmtId="0" fontId="0" fillId="3" borderId="0" xfId="0" applyFill="1" applyBorder="1" applyProtection="1"/>
    <xf numFmtId="0" fontId="1" fillId="3" borderId="0" xfId="0" applyFont="1" applyFill="1" applyBorder="1" applyAlignment="1" applyProtection="1">
      <alignment horizontal="center" vertical="top"/>
    </xf>
    <xf numFmtId="0" fontId="1" fillId="3" borderId="7" xfId="0" applyFont="1" applyFill="1" applyBorder="1" applyProtection="1"/>
    <xf numFmtId="0" fontId="1" fillId="3" borderId="8" xfId="0" applyFont="1" applyFill="1" applyBorder="1" applyProtection="1"/>
    <xf numFmtId="0" fontId="1" fillId="3" borderId="9" xfId="0" applyFont="1" applyFill="1" applyBorder="1" applyProtection="1"/>
    <xf numFmtId="165" fontId="0" fillId="3" borderId="0" xfId="1" applyNumberFormat="1" applyFont="1" applyFill="1" applyBorder="1" applyProtection="1">
      <protection hidden="1"/>
    </xf>
    <xf numFmtId="0" fontId="4" fillId="3" borderId="0" xfId="0" applyFont="1" applyFill="1" applyBorder="1" applyAlignment="1" applyProtection="1">
      <alignment horizontal="center"/>
      <protection hidden="1"/>
    </xf>
    <xf numFmtId="5" fontId="0" fillId="4" borderId="1" xfId="4" applyNumberFormat="1" applyFont="1" applyFill="1" applyBorder="1" applyProtection="1">
      <protection hidden="1"/>
    </xf>
    <xf numFmtId="5" fontId="0" fillId="3" borderId="0" xfId="4" applyNumberFormat="1" applyFont="1" applyFill="1" applyBorder="1" applyProtection="1">
      <protection hidden="1"/>
    </xf>
    <xf numFmtId="37" fontId="0" fillId="4" borderId="1" xfId="1" applyNumberFormat="1" applyFont="1" applyFill="1" applyBorder="1" applyProtection="1">
      <protection hidden="1"/>
    </xf>
    <xf numFmtId="5" fontId="0" fillId="4" borderId="1" xfId="4" applyNumberFormat="1" applyFont="1" applyFill="1" applyBorder="1" applyAlignment="1" applyProtection="1">
      <alignment horizontal="center"/>
      <protection hidden="1"/>
    </xf>
    <xf numFmtId="5" fontId="0" fillId="3" borderId="0" xfId="4" applyNumberFormat="1" applyFont="1" applyFill="1" applyBorder="1" applyAlignment="1" applyProtection="1">
      <alignment horizontal="center"/>
      <protection hidden="1"/>
    </xf>
    <xf numFmtId="5" fontId="0" fillId="3" borderId="0" xfId="1" applyNumberFormat="1" applyFont="1" applyFill="1" applyBorder="1" applyAlignment="1" applyProtection="1">
      <alignment horizontal="center"/>
      <protection hidden="1"/>
    </xf>
    <xf numFmtId="43" fontId="32" fillId="3" borderId="0" xfId="1" applyNumberFormat="1" applyFont="1" applyFill="1" applyBorder="1" applyProtection="1"/>
    <xf numFmtId="0" fontId="32" fillId="3" borderId="0" xfId="0" applyFont="1" applyFill="1" applyBorder="1" applyProtection="1"/>
    <xf numFmtId="0" fontId="29" fillId="3" borderId="0" xfId="0" applyFont="1" applyFill="1" applyBorder="1" applyProtection="1"/>
    <xf numFmtId="164" fontId="29" fillId="3" borderId="0" xfId="3" applyNumberFormat="1" applyFont="1" applyFill="1" applyBorder="1" applyAlignment="1" applyProtection="1">
      <alignment horizontal="right"/>
    </xf>
    <xf numFmtId="164" fontId="29" fillId="3" borderId="0" xfId="0" applyNumberFormat="1" applyFont="1" applyFill="1" applyBorder="1" applyAlignment="1" applyProtection="1">
      <alignment horizontal="right"/>
    </xf>
    <xf numFmtId="0" fontId="32" fillId="3" borderId="0" xfId="0" applyFont="1" applyFill="1" applyBorder="1" applyAlignment="1" applyProtection="1"/>
    <xf numFmtId="165" fontId="32" fillId="3" borderId="0" xfId="1" applyNumberFormat="1" applyFont="1" applyFill="1" applyBorder="1" applyAlignment="1" applyProtection="1"/>
    <xf numFmtId="0" fontId="19" fillId="3" borderId="0" xfId="2" applyFont="1" applyFill="1" applyBorder="1" applyAlignment="1" applyProtection="1"/>
    <xf numFmtId="0" fontId="19" fillId="3" borderId="0"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0" fillId="0" borderId="0" xfId="0" applyFill="1" applyBorder="1"/>
    <xf numFmtId="0" fontId="0" fillId="0" borderId="0" xfId="0" applyFont="1" applyFill="1" applyBorder="1"/>
    <xf numFmtId="0" fontId="0" fillId="2" borderId="10" xfId="0" applyFont="1" applyFill="1" applyBorder="1"/>
    <xf numFmtId="0" fontId="0" fillId="6" borderId="10" xfId="0" applyFont="1" applyFill="1" applyBorder="1"/>
    <xf numFmtId="0" fontId="0" fillId="7" borderId="10" xfId="0" applyFont="1" applyFill="1" applyBorder="1"/>
    <xf numFmtId="0" fontId="4" fillId="3" borderId="0" xfId="0" applyFont="1" applyFill="1" applyBorder="1"/>
    <xf numFmtId="0" fontId="0" fillId="3" borderId="0" xfId="0" applyFill="1" applyBorder="1"/>
    <xf numFmtId="0" fontId="1" fillId="3" borderId="2" xfId="0" applyFont="1" applyFill="1" applyBorder="1"/>
    <xf numFmtId="0" fontId="1" fillId="3" borderId="3" xfId="0" applyFont="1" applyFill="1" applyBorder="1"/>
    <xf numFmtId="0" fontId="1" fillId="3" borderId="7" xfId="0" applyFont="1" applyFill="1" applyBorder="1"/>
    <xf numFmtId="0" fontId="1" fillId="3" borderId="8" xfId="0" applyFont="1" applyFill="1" applyBorder="1"/>
    <xf numFmtId="0" fontId="2" fillId="2" borderId="0" xfId="0" applyFont="1" applyFill="1" applyBorder="1" applyAlignment="1"/>
    <xf numFmtId="0" fontId="1" fillId="3" borderId="4" xfId="0" applyFont="1" applyFill="1" applyBorder="1"/>
    <xf numFmtId="0" fontId="1" fillId="3" borderId="9" xfId="0" applyFont="1" applyFill="1" applyBorder="1"/>
    <xf numFmtId="0" fontId="8" fillId="3" borderId="0" xfId="2" applyFont="1" applyFill="1" applyBorder="1" applyAlignment="1" applyProtection="1">
      <alignment horizontal="left" vertical="top"/>
    </xf>
    <xf numFmtId="49" fontId="0" fillId="3" borderId="0" xfId="0" applyNumberFormat="1" applyFont="1" applyFill="1" applyBorder="1" applyAlignment="1">
      <alignment horizontal="left"/>
    </xf>
    <xf numFmtId="0" fontId="0" fillId="3" borderId="0" xfId="0" applyFont="1" applyFill="1" applyBorder="1" applyAlignment="1">
      <alignment horizontal="center"/>
    </xf>
    <xf numFmtId="0" fontId="4" fillId="3" borderId="0" xfId="0" applyFont="1" applyFill="1" applyBorder="1" applyAlignment="1">
      <alignment horizontal="left"/>
    </xf>
    <xf numFmtId="0" fontId="0" fillId="3" borderId="0" xfId="0" applyFill="1" applyBorder="1" applyAlignment="1">
      <alignment horizontal="center"/>
    </xf>
    <xf numFmtId="169" fontId="0" fillId="2" borderId="1" xfId="1" applyNumberFormat="1" applyFont="1" applyFill="1" applyBorder="1" applyProtection="1">
      <protection locked="0"/>
    </xf>
    <xf numFmtId="0" fontId="0"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protection locked="0"/>
    </xf>
    <xf numFmtId="164" fontId="0" fillId="4" borderId="1" xfId="3" applyNumberFormat="1" applyFont="1" applyFill="1" applyBorder="1" applyAlignment="1" applyProtection="1">
      <protection hidden="1"/>
    </xf>
    <xf numFmtId="166" fontId="0" fillId="4" borderId="1" xfId="1" applyNumberFormat="1" applyFont="1" applyFill="1" applyBorder="1" applyAlignment="1" applyProtection="1">
      <protection hidden="1"/>
    </xf>
    <xf numFmtId="0" fontId="1" fillId="3" borderId="5" xfId="0" applyFont="1" applyFill="1" applyBorder="1"/>
    <xf numFmtId="0" fontId="1" fillId="3" borderId="0" xfId="0" applyFont="1" applyFill="1" applyBorder="1"/>
    <xf numFmtId="0" fontId="1" fillId="3" borderId="6" xfId="0" applyFont="1" applyFill="1" applyBorder="1"/>
    <xf numFmtId="0" fontId="0" fillId="3" borderId="0" xfId="0" applyFont="1" applyFill="1" applyBorder="1"/>
    <xf numFmtId="0" fontId="0" fillId="3" borderId="0" xfId="0" applyFont="1" applyFill="1" applyBorder="1" applyAlignment="1">
      <alignment horizontal="left"/>
    </xf>
    <xf numFmtId="0" fontId="0" fillId="2" borderId="0" xfId="0" applyFill="1"/>
    <xf numFmtId="0" fontId="0" fillId="3" borderId="6" xfId="0" applyFont="1" applyFill="1" applyBorder="1"/>
    <xf numFmtId="0" fontId="12" fillId="3" borderId="0" xfId="2" applyFont="1" applyFill="1" applyBorder="1" applyAlignment="1" applyProtection="1">
      <alignment horizontal="center"/>
    </xf>
    <xf numFmtId="0" fontId="13" fillId="3" borderId="0" xfId="2" applyFont="1" applyFill="1" applyBorder="1" applyAlignment="1" applyProtection="1">
      <alignment horizontal="center"/>
    </xf>
    <xf numFmtId="0" fontId="13" fillId="3" borderId="0" xfId="2" applyFont="1" applyFill="1" applyBorder="1" applyAlignment="1" applyProtection="1">
      <alignment horizontal="left" vertical="top"/>
    </xf>
    <xf numFmtId="0" fontId="0" fillId="3" borderId="3" xfId="0" applyFont="1" applyFill="1" applyBorder="1"/>
    <xf numFmtId="0" fontId="0" fillId="3" borderId="5" xfId="0" applyFont="1" applyFill="1" applyBorder="1"/>
    <xf numFmtId="49" fontId="4" fillId="3" borderId="0" xfId="0" applyNumberFormat="1" applyFont="1" applyFill="1" applyBorder="1" applyAlignment="1">
      <alignment horizontal="left"/>
    </xf>
    <xf numFmtId="165" fontId="0" fillId="4" borderId="1" xfId="1" applyNumberFormat="1" applyFont="1" applyFill="1" applyBorder="1" applyAlignment="1" applyProtection="1">
      <protection hidden="1"/>
    </xf>
    <xf numFmtId="43" fontId="0" fillId="3" borderId="0" xfId="1" applyNumberFormat="1" applyFont="1" applyFill="1" applyBorder="1" applyProtection="1">
      <protection hidden="1"/>
    </xf>
    <xf numFmtId="165" fontId="0" fillId="3" borderId="0" xfId="1" applyNumberFormat="1" applyFont="1" applyFill="1" applyBorder="1" applyAlignment="1" applyProtection="1">
      <protection hidden="1"/>
    </xf>
    <xf numFmtId="164" fontId="4" fillId="4" borderId="1" xfId="0" applyNumberFormat="1" applyFont="1" applyFill="1" applyBorder="1" applyAlignment="1" applyProtection="1">
      <alignment horizontal="right"/>
      <protection hidden="1"/>
    </xf>
    <xf numFmtId="0" fontId="0" fillId="3" borderId="0" xfId="0" applyFont="1" applyFill="1" applyBorder="1" applyAlignment="1" applyProtection="1">
      <alignment horizontal="right"/>
      <protection hidden="1"/>
    </xf>
    <xf numFmtId="0" fontId="0" fillId="3" borderId="0" xfId="0" applyFont="1" applyFill="1" applyBorder="1" applyProtection="1">
      <protection hidden="1"/>
    </xf>
    <xf numFmtId="164" fontId="0" fillId="3" borderId="0" xfId="3" applyNumberFormat="1" applyFont="1" applyFill="1" applyBorder="1" applyAlignment="1" applyProtection="1">
      <alignment horizontal="right"/>
      <protection hidden="1"/>
    </xf>
    <xf numFmtId="164" fontId="0" fillId="3" borderId="0" xfId="0" applyNumberFormat="1" applyFont="1" applyFill="1" applyBorder="1" applyAlignment="1" applyProtection="1">
      <alignment horizontal="right"/>
      <protection hidden="1"/>
    </xf>
    <xf numFmtId="164" fontId="4" fillId="4" borderId="1" xfId="3" applyNumberFormat="1" applyFont="1" applyFill="1" applyBorder="1" applyAlignment="1" applyProtection="1">
      <alignment horizontal="right"/>
      <protection hidden="1"/>
    </xf>
    <xf numFmtId="0" fontId="13" fillId="3" borderId="0" xfId="2" applyFont="1" applyFill="1" applyBorder="1" applyAlignment="1" applyProtection="1">
      <alignment horizontal="center"/>
    </xf>
    <xf numFmtId="0" fontId="0" fillId="3" borderId="0" xfId="0" applyFont="1" applyFill="1" applyBorder="1" applyAlignment="1" applyProtection="1">
      <alignment horizontal="left"/>
      <protection hidden="1"/>
    </xf>
    <xf numFmtId="0" fontId="0" fillId="3" borderId="0" xfId="0" applyFont="1" applyFill="1" applyBorder="1" applyAlignment="1">
      <alignment horizontal="left" wrapText="1"/>
    </xf>
    <xf numFmtId="0" fontId="4" fillId="3" borderId="0" xfId="0" applyFont="1" applyFill="1" applyBorder="1" applyAlignment="1">
      <alignment horizontal="left" wrapText="1"/>
    </xf>
    <xf numFmtId="0" fontId="38" fillId="3" borderId="0" xfId="0" applyFont="1" applyFill="1" applyBorder="1" applyAlignment="1" applyProtection="1">
      <alignment horizontal="right"/>
      <protection hidden="1"/>
    </xf>
    <xf numFmtId="0" fontId="38" fillId="3" borderId="0" xfId="0" applyFont="1" applyFill="1" applyBorder="1" applyProtection="1">
      <protection hidden="1"/>
    </xf>
    <xf numFmtId="164" fontId="39" fillId="3" borderId="0" xfId="0" applyNumberFormat="1" applyFont="1" applyFill="1" applyBorder="1" applyAlignment="1" applyProtection="1">
      <alignment horizontal="right"/>
      <protection hidden="1"/>
    </xf>
    <xf numFmtId="165" fontId="38" fillId="3" borderId="0" xfId="1" applyNumberFormat="1" applyFont="1" applyFill="1" applyBorder="1" applyAlignment="1" applyProtection="1">
      <protection hidden="1"/>
    </xf>
    <xf numFmtId="0" fontId="0" fillId="3" borderId="0" xfId="2" applyFont="1" applyFill="1" applyBorder="1" applyAlignment="1" applyProtection="1">
      <alignment horizontal="left"/>
    </xf>
    <xf numFmtId="0" fontId="0" fillId="2" borderId="1" xfId="0" applyFont="1" applyFill="1" applyBorder="1" applyProtection="1">
      <protection locked="0"/>
    </xf>
    <xf numFmtId="7" fontId="0" fillId="4" borderId="1" xfId="4" applyNumberFormat="1" applyFont="1" applyFill="1" applyBorder="1" applyProtection="1">
      <protection hidden="1"/>
    </xf>
    <xf numFmtId="7" fontId="0" fillId="3" borderId="0" xfId="4" applyNumberFormat="1" applyFont="1" applyFill="1" applyBorder="1" applyProtection="1">
      <protection hidden="1"/>
    </xf>
    <xf numFmtId="170" fontId="0" fillId="4" borderId="1" xfId="4" applyNumberFormat="1" applyFont="1" applyFill="1" applyBorder="1" applyAlignment="1" applyProtection="1">
      <protection hidden="1"/>
    </xf>
    <xf numFmtId="5" fontId="4" fillId="3" borderId="0" xfId="0" applyNumberFormat="1" applyFont="1" applyFill="1" applyBorder="1" applyAlignment="1" applyProtection="1">
      <alignment horizontal="center"/>
      <protection hidden="1"/>
    </xf>
    <xf numFmtId="5" fontId="4" fillId="3" borderId="0" xfId="4" applyNumberFormat="1" applyFont="1" applyFill="1" applyBorder="1" applyAlignment="1" applyProtection="1">
      <alignment horizontal="center"/>
      <protection hidden="1"/>
    </xf>
    <xf numFmtId="44" fontId="0" fillId="4" borderId="1" xfId="4" applyFont="1" applyFill="1" applyBorder="1" applyProtection="1">
      <protection hidden="1"/>
    </xf>
    <xf numFmtId="44" fontId="4" fillId="3" borderId="0" xfId="4" applyFont="1" applyFill="1" applyBorder="1" applyAlignment="1" applyProtection="1">
      <alignment horizontal="center"/>
      <protection hidden="1"/>
    </xf>
    <xf numFmtId="168" fontId="4" fillId="3" borderId="0" xfId="0" applyNumberFormat="1" applyFont="1" applyFill="1" applyBorder="1" applyAlignment="1" applyProtection="1">
      <alignment horizontal="center"/>
      <protection hidden="1"/>
    </xf>
    <xf numFmtId="168" fontId="0" fillId="4" borderId="1" xfId="1" applyNumberFormat="1" applyFont="1" applyFill="1" applyBorder="1" applyAlignment="1" applyProtection="1">
      <alignment horizontal="center"/>
      <protection hidden="1"/>
    </xf>
    <xf numFmtId="165" fontId="3" fillId="2" borderId="1" xfId="1" applyNumberFormat="1" applyFont="1" applyFill="1" applyBorder="1" applyProtection="1">
      <protection locked="0"/>
    </xf>
    <xf numFmtId="0" fontId="28" fillId="3" borderId="0" xfId="2" applyFont="1" applyFill="1" applyBorder="1" applyAlignment="1" applyProtection="1">
      <protection hidden="1"/>
    </xf>
    <xf numFmtId="165" fontId="0" fillId="4" borderId="1" xfId="1" applyNumberFormat="1" applyFont="1" applyFill="1" applyBorder="1" applyProtection="1">
      <protection hidden="1"/>
    </xf>
    <xf numFmtId="164" fontId="0" fillId="4" borderId="1" xfId="3" applyNumberFormat="1" applyFont="1" applyFill="1" applyBorder="1" applyProtection="1">
      <protection hidden="1"/>
    </xf>
    <xf numFmtId="0" fontId="0" fillId="4" borderId="1"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ont="1" applyFill="1" applyBorder="1" applyAlignment="1" applyProtection="1">
      <alignment horizontal="left" wrapText="1"/>
      <protection hidden="1"/>
    </xf>
    <xf numFmtId="0" fontId="0" fillId="3" borderId="0" xfId="0" applyFont="1" applyFill="1" applyBorder="1" applyAlignment="1" applyProtection="1">
      <alignment horizontal="center" wrapText="1"/>
      <protection hidden="1"/>
    </xf>
    <xf numFmtId="164" fontId="0" fillId="3" borderId="0" xfId="0" applyNumberFormat="1" applyFont="1" applyFill="1" applyBorder="1" applyAlignment="1" applyProtection="1">
      <alignment horizontal="center"/>
      <protection hidden="1"/>
    </xf>
    <xf numFmtId="164" fontId="0" fillId="3" borderId="0" xfId="0" applyNumberFormat="1" applyFont="1" applyFill="1" applyBorder="1" applyProtection="1">
      <protection hidden="1"/>
    </xf>
    <xf numFmtId="5" fontId="0" fillId="3" borderId="0" xfId="1" applyNumberFormat="1" applyFont="1" applyFill="1" applyBorder="1" applyProtection="1">
      <protection hidden="1"/>
    </xf>
    <xf numFmtId="5" fontId="0" fillId="3" borderId="0" xfId="0" applyNumberFormat="1" applyFont="1" applyFill="1" applyBorder="1" applyProtection="1">
      <protection hidden="1"/>
    </xf>
    <xf numFmtId="5" fontId="0" fillId="3" borderId="0" xfId="0" applyNumberFormat="1" applyFont="1" applyFill="1" applyBorder="1" applyAlignment="1" applyProtection="1">
      <alignment horizontal="right"/>
      <protection hidden="1"/>
    </xf>
    <xf numFmtId="164" fontId="0" fillId="3" borderId="0" xfId="0" applyNumberFormat="1" applyFont="1" applyFill="1" applyBorder="1"/>
    <xf numFmtId="0" fontId="17" fillId="3" borderId="0" xfId="0" applyFont="1" applyFill="1" applyBorder="1" applyAlignment="1">
      <alignment horizontal="left"/>
    </xf>
    <xf numFmtId="39" fontId="0" fillId="4" borderId="1" xfId="1" applyNumberFormat="1" applyFont="1" applyFill="1" applyBorder="1" applyProtection="1">
      <protection hidden="1"/>
    </xf>
    <xf numFmtId="39" fontId="0" fillId="3" borderId="0" xfId="1" applyNumberFormat="1" applyFont="1" applyFill="1" applyBorder="1" applyProtection="1">
      <protection hidden="1"/>
    </xf>
    <xf numFmtId="0" fontId="42" fillId="3" borderId="0" xfId="2" applyFont="1" applyFill="1" applyBorder="1" applyAlignment="1" applyProtection="1">
      <alignment horizontal="left"/>
    </xf>
    <xf numFmtId="0" fontId="42" fillId="3" borderId="0" xfId="2" applyFont="1" applyFill="1" applyBorder="1" applyAlignment="1" applyProtection="1">
      <alignment horizontal="center"/>
    </xf>
    <xf numFmtId="0" fontId="0" fillId="3" borderId="0" xfId="0" applyFont="1" applyFill="1" applyBorder="1" applyAlignment="1">
      <alignment horizontal="left" wrapText="1"/>
    </xf>
    <xf numFmtId="0" fontId="29" fillId="3" borderId="0" xfId="0" applyFont="1" applyFill="1" applyBorder="1" applyAlignment="1" applyProtection="1">
      <alignment horizontal="left" wrapText="1"/>
    </xf>
    <xf numFmtId="0" fontId="0" fillId="3" borderId="0" xfId="0" applyFont="1" applyFill="1" applyBorder="1" applyAlignment="1">
      <alignment horizontal="center"/>
    </xf>
    <xf numFmtId="0" fontId="4" fillId="3" borderId="0" xfId="0" applyFont="1" applyFill="1" applyBorder="1"/>
    <xf numFmtId="0" fontId="1" fillId="2" borderId="0" xfId="0" applyFont="1" applyFill="1" applyBorder="1"/>
    <xf numFmtId="0" fontId="1" fillId="2" borderId="0" xfId="0" applyFont="1" applyFill="1"/>
    <xf numFmtId="0" fontId="0" fillId="3" borderId="0" xfId="0" applyFont="1" applyFill="1" applyBorder="1"/>
    <xf numFmtId="0" fontId="0" fillId="3" borderId="0" xfId="0" applyFont="1" applyFill="1" applyBorder="1" applyAlignment="1"/>
    <xf numFmtId="0" fontId="0" fillId="3" borderId="0" xfId="0" applyFont="1" applyFill="1" applyBorder="1" applyAlignment="1">
      <alignment wrapText="1"/>
    </xf>
    <xf numFmtId="0" fontId="1" fillId="3" borderId="2" xfId="0" applyFont="1" applyFill="1" applyBorder="1" applyProtection="1"/>
    <xf numFmtId="0" fontId="1" fillId="3" borderId="3" xfId="0" applyFont="1" applyFill="1" applyBorder="1" applyProtection="1"/>
    <xf numFmtId="0" fontId="1" fillId="3" borderId="4" xfId="0" applyFont="1" applyFill="1" applyBorder="1" applyProtection="1"/>
    <xf numFmtId="0" fontId="2" fillId="2" borderId="0" xfId="0" applyFont="1" applyFill="1" applyBorder="1" applyAlignment="1" applyProtection="1"/>
    <xf numFmtId="49" fontId="26" fillId="3" borderId="0" xfId="0" applyNumberFormat="1" applyFont="1" applyFill="1" applyBorder="1" applyAlignment="1" applyProtection="1">
      <alignment horizontal="left"/>
    </xf>
    <xf numFmtId="0" fontId="26" fillId="3" borderId="0" xfId="0" quotePrefix="1" applyFont="1" applyFill="1" applyBorder="1" applyAlignment="1" applyProtection="1">
      <alignment horizontal="left"/>
    </xf>
    <xf numFmtId="0" fontId="11" fillId="3" borderId="0" xfId="0" applyFont="1" applyFill="1" applyBorder="1" applyProtection="1"/>
    <xf numFmtId="0" fontId="0" fillId="3" borderId="0" xfId="0" applyFont="1" applyFill="1" applyBorder="1" applyProtection="1"/>
    <xf numFmtId="0" fontId="3" fillId="3" borderId="0" xfId="0" applyFont="1" applyFill="1" applyBorder="1" applyProtection="1"/>
    <xf numFmtId="0" fontId="29" fillId="3" borderId="0" xfId="0" applyFont="1" applyFill="1" applyBorder="1" applyAlignment="1" applyProtection="1"/>
    <xf numFmtId="0" fontId="4" fillId="3" borderId="0" xfId="0" applyFont="1" applyFill="1" applyBorder="1" applyProtection="1"/>
    <xf numFmtId="0" fontId="11" fillId="2" borderId="0" xfId="0" applyFont="1" applyFill="1" applyProtection="1"/>
    <xf numFmtId="0" fontId="0" fillId="3" borderId="0" xfId="0" applyFont="1" applyFill="1" applyBorder="1" applyAlignment="1" applyProtection="1">
      <alignment horizontal="left" wrapText="1"/>
    </xf>
    <xf numFmtId="49" fontId="0" fillId="3" borderId="0" xfId="0" applyNumberFormat="1" applyFont="1" applyFill="1" applyBorder="1" applyAlignment="1" applyProtection="1">
      <alignment horizontal="left" vertical="top"/>
    </xf>
    <xf numFmtId="166" fontId="0" fillId="3" borderId="0" xfId="1" applyNumberFormat="1" applyFont="1" applyFill="1" applyBorder="1" applyProtection="1"/>
    <xf numFmtId="0" fontId="0" fillId="3" borderId="0" xfId="0" applyFont="1" applyFill="1" applyBorder="1" applyAlignment="1" applyProtection="1">
      <alignment wrapText="1"/>
    </xf>
    <xf numFmtId="0" fontId="4" fillId="3" borderId="0" xfId="0" applyFont="1" applyFill="1" applyBorder="1" applyAlignment="1" applyProtection="1">
      <alignment horizontal="left"/>
    </xf>
    <xf numFmtId="49" fontId="0" fillId="3" borderId="0" xfId="0" applyNumberFormat="1" applyFont="1" applyFill="1" applyBorder="1" applyAlignment="1" applyProtection="1"/>
    <xf numFmtId="49" fontId="0" fillId="3" borderId="0" xfId="0" applyNumberFormat="1" applyFont="1" applyFill="1" applyBorder="1" applyAlignment="1" applyProtection="1">
      <alignment horizontal="left" wrapText="1"/>
    </xf>
    <xf numFmtId="0" fontId="0" fillId="3" borderId="0" xfId="0" applyFill="1" applyBorder="1" applyAlignment="1" applyProtection="1">
      <alignment horizontal="left"/>
    </xf>
    <xf numFmtId="0" fontId="17" fillId="0" borderId="0" xfId="0" applyFont="1" applyFill="1" applyBorder="1" applyAlignment="1" applyProtection="1">
      <alignment horizontal="left"/>
    </xf>
    <xf numFmtId="0" fontId="0" fillId="3" borderId="0" xfId="0" applyFont="1" applyFill="1" applyBorder="1" applyAlignment="1" applyProtection="1">
      <alignment horizontal="left"/>
    </xf>
    <xf numFmtId="0" fontId="0" fillId="3" borderId="0" xfId="0" applyFont="1" applyFill="1" applyBorder="1" applyAlignment="1" applyProtection="1"/>
    <xf numFmtId="49" fontId="0" fillId="3" borderId="0" xfId="0" applyNumberFormat="1" applyFill="1" applyBorder="1" applyAlignment="1" applyProtection="1">
      <alignment horizontal="left"/>
    </xf>
    <xf numFmtId="0" fontId="1" fillId="3" borderId="0" xfId="0" applyFont="1" applyFill="1" applyBorder="1" applyAlignment="1" applyProtection="1">
      <alignment horizontal="left"/>
    </xf>
    <xf numFmtId="0" fontId="15" fillId="3" borderId="0" xfId="0" applyFont="1" applyFill="1" applyBorder="1" applyProtection="1"/>
    <xf numFmtId="0" fontId="14" fillId="3" borderId="0" xfId="0" applyNumberFormat="1" applyFont="1" applyFill="1" applyBorder="1" applyAlignment="1" applyProtection="1">
      <alignment horizontal="left"/>
    </xf>
    <xf numFmtId="0" fontId="1" fillId="3" borderId="0" xfId="0" applyNumberFormat="1" applyFont="1" applyFill="1" applyBorder="1" applyAlignment="1" applyProtection="1">
      <alignment horizontal="left"/>
    </xf>
    <xf numFmtId="0" fontId="5" fillId="3" borderId="0" xfId="0" applyFont="1" applyFill="1" applyBorder="1" applyAlignment="1" applyProtection="1">
      <alignment horizontal="center"/>
    </xf>
    <xf numFmtId="0" fontId="1" fillId="2" borderId="0" xfId="0" applyFont="1" applyFill="1" applyBorder="1" applyProtection="1">
      <protection hidden="1"/>
    </xf>
    <xf numFmtId="0" fontId="1" fillId="2" borderId="0" xfId="0" applyFont="1" applyFill="1" applyProtection="1">
      <protection hidden="1"/>
    </xf>
    <xf numFmtId="0" fontId="11" fillId="2" borderId="0" xfId="0" applyFont="1" applyFill="1" applyProtection="1">
      <protection hidden="1"/>
    </xf>
    <xf numFmtId="0" fontId="1" fillId="3" borderId="2" xfId="0" applyFont="1" applyFill="1" applyBorder="1" applyProtection="1">
      <protection hidden="1"/>
    </xf>
    <xf numFmtId="0" fontId="1" fillId="3" borderId="3" xfId="0" applyFont="1" applyFill="1" applyBorder="1" applyProtection="1">
      <protection hidden="1"/>
    </xf>
    <xf numFmtId="0" fontId="1" fillId="3" borderId="4" xfId="0" applyFont="1" applyFill="1" applyBorder="1" applyProtection="1">
      <protection hidden="1"/>
    </xf>
    <xf numFmtId="0" fontId="2" fillId="2" borderId="0" xfId="0" applyFont="1" applyFill="1" applyBorder="1" applyAlignment="1" applyProtection="1">
      <protection hidden="1"/>
    </xf>
    <xf numFmtId="0" fontId="6" fillId="3" borderId="6" xfId="0" applyFont="1" applyFill="1" applyBorder="1" applyAlignment="1" applyProtection="1">
      <alignment horizontal="center"/>
      <protection hidden="1"/>
    </xf>
    <xf numFmtId="0" fontId="0" fillId="2" borderId="0" xfId="0" applyFont="1" applyFill="1" applyBorder="1" applyProtection="1">
      <protection hidden="1"/>
    </xf>
    <xf numFmtId="0" fontId="0" fillId="2" borderId="0" xfId="0" applyFont="1" applyFill="1" applyProtection="1">
      <protection hidden="1"/>
    </xf>
    <xf numFmtId="0" fontId="0" fillId="3" borderId="2" xfId="0" applyFont="1" applyFill="1" applyBorder="1" applyProtection="1">
      <protection hidden="1"/>
    </xf>
    <xf numFmtId="49" fontId="0" fillId="3" borderId="3" xfId="0" applyNumberFormat="1"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0" fillId="3" borderId="3" xfId="0" applyFont="1" applyFill="1" applyBorder="1" applyAlignment="1" applyProtection="1">
      <alignment horizontal="left" wrapText="1"/>
      <protection hidden="1"/>
    </xf>
    <xf numFmtId="0" fontId="0" fillId="3" borderId="3" xfId="0" applyFont="1" applyFill="1" applyBorder="1" applyAlignment="1" applyProtection="1">
      <protection hidden="1"/>
    </xf>
    <xf numFmtId="164" fontId="0" fillId="3" borderId="3" xfId="3" applyNumberFormat="1" applyFont="1" applyFill="1" applyBorder="1" applyAlignment="1" applyProtection="1">
      <alignment horizontal="right"/>
      <protection hidden="1"/>
    </xf>
    <xf numFmtId="164" fontId="0" fillId="3" borderId="3" xfId="0" applyNumberFormat="1" applyFont="1" applyFill="1" applyBorder="1" applyAlignment="1" applyProtection="1">
      <alignment horizontal="right"/>
      <protection hidden="1"/>
    </xf>
    <xf numFmtId="165" fontId="0" fillId="3" borderId="3" xfId="1" applyNumberFormat="1" applyFont="1" applyFill="1" applyBorder="1" applyAlignment="1" applyProtection="1">
      <protection hidden="1"/>
    </xf>
    <xf numFmtId="43" fontId="0" fillId="3" borderId="3" xfId="1" applyNumberFormat="1" applyFont="1" applyFill="1" applyBorder="1" applyProtection="1">
      <protection hidden="1"/>
    </xf>
    <xf numFmtId="2" fontId="0" fillId="3" borderId="3" xfId="1" applyNumberFormat="1" applyFont="1" applyFill="1" applyBorder="1" applyAlignment="1" applyProtection="1">
      <protection hidden="1"/>
    </xf>
    <xf numFmtId="0" fontId="0" fillId="3" borderId="3" xfId="0" applyFont="1" applyFill="1" applyBorder="1" applyProtection="1">
      <protection hidden="1"/>
    </xf>
    <xf numFmtId="0" fontId="0" fillId="3" borderId="5" xfId="0" applyFont="1" applyFill="1" applyBorder="1" applyProtection="1">
      <protection hidden="1"/>
    </xf>
    <xf numFmtId="49" fontId="0" fillId="3" borderId="0" xfId="0" applyNumberFormat="1" applyFont="1" applyFill="1" applyBorder="1" applyAlignment="1" applyProtection="1">
      <alignment horizontal="left"/>
      <protection hidden="1"/>
    </xf>
    <xf numFmtId="0" fontId="1" fillId="3" borderId="6" xfId="0" applyFont="1" applyFill="1" applyBorder="1" applyProtection="1">
      <protection hidden="1"/>
    </xf>
    <xf numFmtId="0" fontId="0" fillId="3" borderId="0" xfId="0" applyFont="1" applyFill="1" applyBorder="1" applyAlignment="1" applyProtection="1">
      <protection hidden="1"/>
    </xf>
    <xf numFmtId="2" fontId="0" fillId="3" borderId="0" xfId="1" applyNumberFormat="1" applyFont="1" applyFill="1" applyBorder="1" applyAlignment="1" applyProtection="1">
      <protection hidden="1"/>
    </xf>
    <xf numFmtId="0" fontId="4" fillId="3" borderId="0" xfId="0" applyFont="1" applyFill="1" applyBorder="1" applyAlignment="1" applyProtection="1">
      <alignment horizontal="left"/>
      <protection hidden="1"/>
    </xf>
    <xf numFmtId="0" fontId="4" fillId="3" borderId="0" xfId="0" applyFont="1" applyFill="1" applyBorder="1" applyAlignment="1" applyProtection="1">
      <protection hidden="1"/>
    </xf>
    <xf numFmtId="9" fontId="4" fillId="3" borderId="0" xfId="3" applyFont="1" applyFill="1" applyBorder="1" applyAlignment="1" applyProtection="1">
      <alignment horizontal="center"/>
      <protection hidden="1"/>
    </xf>
    <xf numFmtId="49" fontId="4" fillId="3" borderId="0" xfId="0" applyNumberFormat="1" applyFont="1" applyFill="1" applyBorder="1" applyAlignment="1" applyProtection="1">
      <alignment horizontal="left"/>
      <protection hidden="1"/>
    </xf>
    <xf numFmtId="0" fontId="0" fillId="3" borderId="0" xfId="0" applyFill="1" applyBorder="1" applyAlignment="1" applyProtection="1">
      <alignment horizontal="left"/>
      <protection hidden="1"/>
    </xf>
    <xf numFmtId="164" fontId="0" fillId="4" borderId="1" xfId="3" applyNumberFormat="1" applyFont="1" applyFill="1" applyBorder="1" applyAlignment="1" applyProtection="1">
      <alignment horizontal="right"/>
      <protection hidden="1"/>
    </xf>
    <xf numFmtId="0" fontId="26" fillId="0" borderId="0" xfId="0" applyFont="1" applyFill="1" applyBorder="1" applyAlignment="1" applyProtection="1">
      <protection hidden="1"/>
    </xf>
    <xf numFmtId="164" fontId="0" fillId="0" borderId="0" xfId="3" applyNumberFormat="1" applyFont="1" applyFill="1" applyBorder="1" applyAlignment="1" applyProtection="1">
      <alignment horizontal="right"/>
      <protection hidden="1"/>
    </xf>
    <xf numFmtId="0" fontId="17" fillId="3" borderId="0" xfId="0" applyFont="1" applyFill="1" applyBorder="1" applyProtection="1">
      <protection hidden="1"/>
    </xf>
    <xf numFmtId="0" fontId="4" fillId="3" borderId="0" xfId="0" applyFont="1" applyFill="1" applyBorder="1" applyProtection="1">
      <protection hidden="1"/>
    </xf>
    <xf numFmtId="43" fontId="0" fillId="3" borderId="0" xfId="0" applyNumberFormat="1" applyFont="1" applyFill="1" applyBorder="1" applyProtection="1">
      <protection hidden="1"/>
    </xf>
    <xf numFmtId="0" fontId="1" fillId="3" borderId="5" xfId="0" applyFont="1" applyFill="1" applyBorder="1" applyProtection="1">
      <protection hidden="1"/>
    </xf>
    <xf numFmtId="49" fontId="1" fillId="3" borderId="0" xfId="0" applyNumberFormat="1" applyFont="1" applyFill="1" applyBorder="1" applyAlignment="1" applyProtection="1">
      <alignment horizontal="left"/>
      <protection hidden="1"/>
    </xf>
    <xf numFmtId="0" fontId="5" fillId="3" borderId="0" xfId="0" applyFont="1" applyFill="1" applyBorder="1" applyAlignment="1" applyProtection="1">
      <alignment horizontal="left"/>
      <protection hidden="1"/>
    </xf>
    <xf numFmtId="0" fontId="1" fillId="3" borderId="0" xfId="0" applyFont="1" applyFill="1" applyBorder="1" applyAlignment="1" applyProtection="1">
      <alignment horizontal="left" wrapText="1"/>
      <protection hidden="1"/>
    </xf>
    <xf numFmtId="0" fontId="1" fillId="3" borderId="0" xfId="0" applyFont="1" applyFill="1" applyBorder="1" applyAlignment="1" applyProtection="1">
      <protection hidden="1"/>
    </xf>
    <xf numFmtId="164" fontId="1" fillId="3" borderId="0" xfId="3" applyNumberFormat="1" applyFont="1" applyFill="1" applyBorder="1" applyAlignment="1" applyProtection="1">
      <alignment horizontal="right"/>
      <protection hidden="1"/>
    </xf>
    <xf numFmtId="164" fontId="1" fillId="3" borderId="0" xfId="0" applyNumberFormat="1" applyFont="1" applyFill="1" applyBorder="1" applyAlignment="1" applyProtection="1">
      <alignment horizontal="right"/>
      <protection hidden="1"/>
    </xf>
    <xf numFmtId="165" fontId="1" fillId="3" borderId="0" xfId="1" applyNumberFormat="1" applyFont="1" applyFill="1" applyBorder="1" applyAlignment="1" applyProtection="1">
      <protection hidden="1"/>
    </xf>
    <xf numFmtId="43" fontId="1" fillId="3" borderId="0" xfId="1" applyNumberFormat="1" applyFont="1" applyFill="1" applyBorder="1" applyProtection="1">
      <protection hidden="1"/>
    </xf>
    <xf numFmtId="0" fontId="1" fillId="3" borderId="0" xfId="0" applyFont="1" applyFill="1" applyBorder="1" applyProtection="1">
      <protection hidden="1"/>
    </xf>
    <xf numFmtId="49" fontId="0" fillId="3" borderId="0" xfId="0" applyNumberFormat="1" applyFill="1" applyBorder="1" applyAlignment="1" applyProtection="1">
      <alignment horizontal="left"/>
      <protection hidden="1"/>
    </xf>
    <xf numFmtId="49" fontId="27" fillId="3" borderId="0" xfId="0" applyNumberFormat="1" applyFont="1" applyFill="1" applyBorder="1" applyAlignment="1" applyProtection="1">
      <alignment horizontal="left"/>
      <protection hidden="1"/>
    </xf>
    <xf numFmtId="0" fontId="27" fillId="3" borderId="0" xfId="0" applyFont="1" applyFill="1" applyBorder="1" applyAlignment="1" applyProtection="1">
      <alignment horizontal="left"/>
      <protection hidden="1"/>
    </xf>
    <xf numFmtId="0" fontId="27" fillId="3" borderId="0" xfId="0" applyFont="1" applyFill="1" applyBorder="1" applyProtection="1">
      <protection hidden="1"/>
    </xf>
    <xf numFmtId="0" fontId="27" fillId="3" borderId="0" xfId="0" applyFont="1" applyFill="1" applyBorder="1" applyAlignment="1" applyProtection="1">
      <protection hidden="1"/>
    </xf>
    <xf numFmtId="49" fontId="37" fillId="3" borderId="0" xfId="2" applyNumberFormat="1" applyFont="1" applyFill="1" applyBorder="1" applyAlignment="1" applyProtection="1">
      <alignment horizontal="left"/>
      <protection hidden="1"/>
    </xf>
    <xf numFmtId="0" fontId="28" fillId="3" borderId="0" xfId="2" applyFont="1" applyFill="1" applyBorder="1" applyAlignment="1" applyProtection="1">
      <alignment horizontal="left"/>
      <protection hidden="1"/>
    </xf>
    <xf numFmtId="49" fontId="27" fillId="3" borderId="0" xfId="0" applyNumberFormat="1" applyFont="1" applyFill="1" applyBorder="1" applyAlignment="1" applyProtection="1">
      <alignment wrapText="1"/>
      <protection hidden="1"/>
    </xf>
    <xf numFmtId="49" fontId="27" fillId="3" borderId="0" xfId="0" applyNumberFormat="1" applyFont="1" applyFill="1" applyBorder="1" applyAlignment="1" applyProtection="1">
      <protection hidden="1"/>
    </xf>
    <xf numFmtId="2" fontId="1" fillId="3" borderId="0" xfId="1" applyNumberFormat="1" applyFont="1" applyFill="1" applyBorder="1" applyAlignment="1" applyProtection="1">
      <protection hidden="1"/>
    </xf>
    <xf numFmtId="0" fontId="9" fillId="3" borderId="0" xfId="2" applyFont="1" applyFill="1" applyBorder="1" applyAlignment="1" applyProtection="1">
      <alignment horizontal="left"/>
      <protection hidden="1"/>
    </xf>
    <xf numFmtId="0" fontId="5" fillId="3" borderId="0" xfId="0" applyFont="1" applyFill="1" applyBorder="1" applyProtection="1">
      <protection hidden="1"/>
    </xf>
    <xf numFmtId="0" fontId="1" fillId="3" borderId="0" xfId="0" applyFont="1" applyFill="1" applyBorder="1" applyAlignment="1" applyProtection="1">
      <alignment horizontal="center" vertical="top"/>
      <protection hidden="1"/>
    </xf>
    <xf numFmtId="0" fontId="13" fillId="3" borderId="0" xfId="2" applyFont="1" applyFill="1" applyBorder="1" applyAlignment="1" applyProtection="1">
      <alignment horizontal="center"/>
      <protection hidden="1"/>
    </xf>
    <xf numFmtId="0" fontId="8" fillId="3" borderId="0" xfId="2" applyFont="1" applyFill="1" applyBorder="1" applyAlignment="1" applyProtection="1">
      <alignment horizontal="center" vertical="top"/>
      <protection hidden="1"/>
    </xf>
    <xf numFmtId="0" fontId="1" fillId="3" borderId="7" xfId="0" applyFont="1" applyFill="1" applyBorder="1" applyProtection="1">
      <protection hidden="1"/>
    </xf>
    <xf numFmtId="0" fontId="1" fillId="3" borderId="8" xfId="0" applyFont="1" applyFill="1" applyBorder="1" applyProtection="1">
      <protection hidden="1"/>
    </xf>
    <xf numFmtId="0" fontId="1" fillId="3" borderId="9" xfId="0" applyFont="1" applyFill="1" applyBorder="1" applyProtection="1">
      <protection hidden="1"/>
    </xf>
    <xf numFmtId="164" fontId="0" fillId="4" borderId="1" xfId="3" applyNumberFormat="1" applyFont="1" applyFill="1" applyBorder="1" applyAlignment="1" applyProtection="1">
      <alignment horizontal="right"/>
      <protection locked="0" hidden="1"/>
    </xf>
    <xf numFmtId="9" fontId="0" fillId="2" borderId="1" xfId="3" applyFont="1" applyFill="1" applyBorder="1" applyProtection="1">
      <protection locked="0" hidden="1"/>
    </xf>
    <xf numFmtId="0" fontId="9" fillId="2" borderId="0" xfId="2" quotePrefix="1" applyFont="1" applyFill="1" applyBorder="1" applyAlignment="1" applyProtection="1">
      <protection hidden="1"/>
    </xf>
    <xf numFmtId="49" fontId="0" fillId="3" borderId="0" xfId="0" applyNumberFormat="1" applyFont="1" applyFill="1" applyBorder="1" applyAlignment="1" applyProtection="1">
      <alignment horizontal="left" vertical="top"/>
      <protection hidden="1"/>
    </xf>
    <xf numFmtId="0" fontId="26" fillId="3" borderId="0" xfId="0" applyFont="1" applyFill="1" applyBorder="1" applyAlignment="1" applyProtection="1">
      <alignment horizontal="left" vertical="top" wrapText="1"/>
      <protection hidden="1"/>
    </xf>
    <xf numFmtId="0" fontId="0" fillId="3" borderId="6" xfId="0" applyFont="1" applyFill="1" applyBorder="1" applyProtection="1">
      <protection hidden="1"/>
    </xf>
    <xf numFmtId="0" fontId="16" fillId="2" borderId="0" xfId="0" applyFont="1" applyFill="1" applyProtection="1">
      <protection hidden="1"/>
    </xf>
    <xf numFmtId="0" fontId="1" fillId="3" borderId="0" xfId="0" applyFont="1" applyFill="1" applyBorder="1" applyAlignment="1" applyProtection="1">
      <alignment horizontal="left"/>
      <protection hidden="1"/>
    </xf>
    <xf numFmtId="0" fontId="18" fillId="3" borderId="0" xfId="0" applyFont="1" applyFill="1" applyBorder="1" applyAlignment="1" applyProtection="1">
      <alignment horizontal="center"/>
      <protection hidden="1"/>
    </xf>
    <xf numFmtId="49" fontId="1" fillId="2" borderId="0" xfId="0" applyNumberFormat="1" applyFont="1" applyFill="1" applyProtection="1">
      <protection hidden="1"/>
    </xf>
    <xf numFmtId="39" fontId="0" fillId="3" borderId="0" xfId="0" applyNumberFormat="1" applyFont="1" applyFill="1" applyBorder="1" applyProtection="1">
      <protection hidden="1"/>
    </xf>
    <xf numFmtId="165" fontId="1" fillId="3" borderId="0" xfId="1" applyNumberFormat="1" applyFont="1" applyFill="1" applyBorder="1" applyProtection="1">
      <protection hidden="1"/>
    </xf>
    <xf numFmtId="49" fontId="29" fillId="3" borderId="0" xfId="0" applyNumberFormat="1" applyFont="1" applyFill="1" applyBorder="1" applyAlignment="1" applyProtection="1">
      <protection hidden="1"/>
    </xf>
    <xf numFmtId="49" fontId="25" fillId="3" borderId="0" xfId="2" applyNumberFormat="1" applyFont="1" applyFill="1" applyBorder="1" applyAlignment="1" applyProtection="1">
      <protection hidden="1"/>
    </xf>
    <xf numFmtId="49" fontId="0" fillId="3" borderId="0" xfId="0" applyNumberFormat="1" applyFont="1" applyFill="1" applyBorder="1" applyAlignment="1" applyProtection="1">
      <protection hidden="1"/>
    </xf>
    <xf numFmtId="0" fontId="29" fillId="3" borderId="0" xfId="0" applyFont="1" applyFill="1" applyBorder="1" applyProtection="1">
      <protection hidden="1"/>
    </xf>
    <xf numFmtId="0" fontId="1" fillId="3" borderId="0" xfId="0" applyFont="1" applyFill="1" applyBorder="1" applyAlignment="1" applyProtection="1">
      <alignment horizontal="center"/>
      <protection hidden="1"/>
    </xf>
    <xf numFmtId="0" fontId="13" fillId="3" borderId="0" xfId="2" applyFont="1" applyFill="1" applyBorder="1" applyAlignment="1" applyProtection="1">
      <alignment horizontal="left" vertical="top"/>
      <protection hidden="1"/>
    </xf>
    <xf numFmtId="39" fontId="0" fillId="2" borderId="1" xfId="1" applyNumberFormat="1" applyFont="1" applyFill="1" applyBorder="1" applyProtection="1">
      <protection locked="0" hidden="1"/>
    </xf>
    <xf numFmtId="37" fontId="0" fillId="2" borderId="1" xfId="1" applyNumberFormat="1" applyFont="1" applyFill="1" applyBorder="1" applyProtection="1">
      <protection locked="0" hidden="1"/>
    </xf>
    <xf numFmtId="5" fontId="0" fillId="2" borderId="1" xfId="4" applyNumberFormat="1" applyFont="1" applyFill="1" applyBorder="1" applyProtection="1">
      <protection locked="0" hidden="1"/>
    </xf>
    <xf numFmtId="0" fontId="0" fillId="3" borderId="4" xfId="0" applyFont="1" applyFill="1" applyBorder="1" applyProtection="1">
      <protection hidden="1"/>
    </xf>
    <xf numFmtId="0" fontId="0" fillId="3" borderId="6" xfId="0" applyFill="1" applyBorder="1" applyAlignment="1" applyProtection="1">
      <alignment vertical="top" wrapText="1"/>
      <protection hidden="1"/>
    </xf>
    <xf numFmtId="0" fontId="17" fillId="3" borderId="0" xfId="0" applyFont="1" applyFill="1" applyBorder="1" applyAlignment="1" applyProtection="1">
      <alignment vertical="top" wrapText="1"/>
      <protection hidden="1"/>
    </xf>
    <xf numFmtId="0" fontId="0" fillId="3" borderId="6" xfId="0" applyFont="1" applyFill="1" applyBorder="1" applyAlignment="1" applyProtection="1">
      <alignment vertical="top" wrapText="1"/>
      <protection hidden="1"/>
    </xf>
    <xf numFmtId="0" fontId="26" fillId="3" borderId="0" xfId="0" applyFont="1" applyFill="1" applyBorder="1" applyAlignment="1" applyProtection="1">
      <alignment horizontal="left" vertical="top"/>
      <protection hidden="1"/>
    </xf>
    <xf numFmtId="0" fontId="17" fillId="3" borderId="0" xfId="0" applyFont="1" applyFill="1" applyBorder="1" applyAlignment="1" applyProtection="1">
      <alignment horizontal="left" vertical="top" wrapText="1"/>
      <protection hidden="1"/>
    </xf>
    <xf numFmtId="5" fontId="17" fillId="3" borderId="0" xfId="0" applyNumberFormat="1" applyFont="1" applyFill="1" applyBorder="1" applyAlignment="1" applyProtection="1">
      <alignment horizontal="left" vertical="top" wrapText="1"/>
      <protection hidden="1"/>
    </xf>
    <xf numFmtId="0" fontId="0" fillId="3" borderId="6" xfId="0" applyFont="1" applyFill="1" applyBorder="1" applyAlignment="1" applyProtection="1">
      <alignment horizontal="left" vertical="top" wrapText="1"/>
      <protection hidden="1"/>
    </xf>
    <xf numFmtId="0" fontId="23" fillId="3" borderId="0" xfId="0" applyFont="1" applyFill="1" applyBorder="1" applyAlignment="1" applyProtection="1">
      <alignment horizontal="left" vertical="top"/>
      <protection hidden="1"/>
    </xf>
    <xf numFmtId="0" fontId="0" fillId="3" borderId="0" xfId="0" applyFont="1" applyFill="1" applyBorder="1" applyAlignment="1" applyProtection="1">
      <alignment horizontal="left" vertical="top" wrapText="1"/>
      <protection hidden="1"/>
    </xf>
    <xf numFmtId="5" fontId="0" fillId="3" borderId="0" xfId="0" applyNumberFormat="1" applyFont="1" applyFill="1" applyBorder="1" applyAlignment="1" applyProtection="1">
      <alignment horizontal="left" vertical="top" wrapText="1"/>
      <protection hidden="1"/>
    </xf>
    <xf numFmtId="0" fontId="0" fillId="3" borderId="0" xfId="0" applyFill="1" applyBorder="1" applyProtection="1">
      <protection hidden="1"/>
    </xf>
    <xf numFmtId="37" fontId="0" fillId="3" borderId="0" xfId="0" applyNumberFormat="1" applyFont="1" applyFill="1" applyBorder="1" applyProtection="1">
      <protection hidden="1"/>
    </xf>
    <xf numFmtId="39" fontId="1" fillId="2" borderId="0" xfId="0" applyNumberFormat="1" applyFont="1" applyFill="1" applyProtection="1">
      <protection hidden="1"/>
    </xf>
    <xf numFmtId="37" fontId="0" fillId="3" borderId="0" xfId="1" applyNumberFormat="1" applyFont="1" applyFill="1" applyBorder="1" applyProtection="1">
      <protection hidden="1"/>
    </xf>
    <xf numFmtId="164" fontId="0" fillId="3" borderId="0" xfId="3" applyNumberFormat="1" applyFont="1" applyFill="1" applyBorder="1" applyProtection="1">
      <protection hidden="1"/>
    </xf>
    <xf numFmtId="0" fontId="0" fillId="3" borderId="5" xfId="0" applyFill="1" applyBorder="1" applyProtection="1">
      <protection hidden="1"/>
    </xf>
    <xf numFmtId="5" fontId="4" fillId="3" borderId="0" xfId="1" applyNumberFormat="1" applyFont="1" applyFill="1" applyBorder="1" applyAlignment="1" applyProtection="1">
      <alignment horizontal="center"/>
      <protection hidden="1"/>
    </xf>
    <xf numFmtId="0" fontId="1" fillId="3" borderId="6" xfId="0" applyFont="1" applyFill="1" applyBorder="1" applyAlignment="1" applyProtection="1">
      <alignment wrapText="1"/>
      <protection hidden="1"/>
    </xf>
    <xf numFmtId="0" fontId="1" fillId="3" borderId="6" xfId="0" applyFont="1" applyFill="1" applyBorder="1" applyAlignment="1" applyProtection="1">
      <alignment horizontal="left" wrapText="1"/>
      <protection hidden="1"/>
    </xf>
    <xf numFmtId="49" fontId="15" fillId="3" borderId="0" xfId="0" applyNumberFormat="1" applyFont="1" applyFill="1" applyBorder="1" applyAlignment="1" applyProtection="1">
      <alignment horizontal="left"/>
      <protection hidden="1"/>
    </xf>
    <xf numFmtId="0" fontId="0" fillId="3" borderId="0" xfId="0" applyFont="1" applyFill="1" applyBorder="1" applyAlignment="1" applyProtection="1">
      <alignment wrapText="1"/>
      <protection hidden="1"/>
    </xf>
    <xf numFmtId="0" fontId="1" fillId="3" borderId="0" xfId="0" applyFont="1" applyFill="1" applyBorder="1" applyAlignment="1" applyProtection="1">
      <alignment wrapText="1"/>
      <protection hidden="1"/>
    </xf>
    <xf numFmtId="0" fontId="0" fillId="3" borderId="0" xfId="0" applyFont="1" applyFill="1" applyBorder="1" applyAlignment="1" applyProtection="1">
      <alignment horizontal="center" vertical="top"/>
      <protection hidden="1"/>
    </xf>
    <xf numFmtId="0" fontId="8" fillId="3" borderId="6" xfId="2" applyFont="1" applyFill="1" applyBorder="1" applyAlignment="1" applyProtection="1">
      <alignment horizontal="left" vertical="top"/>
      <protection hidden="1"/>
    </xf>
    <xf numFmtId="164" fontId="0" fillId="2" borderId="1" xfId="3" applyNumberFormat="1" applyFont="1" applyFill="1" applyBorder="1" applyProtection="1">
      <protection locked="0" hidden="1"/>
    </xf>
    <xf numFmtId="165" fontId="0" fillId="2" borderId="1" xfId="1" applyNumberFormat="1" applyFont="1" applyFill="1" applyBorder="1" applyProtection="1">
      <protection locked="0" hidden="1"/>
    </xf>
    <xf numFmtId="0" fontId="41" fillId="3" borderId="0" xfId="0" applyFont="1" applyFill="1" applyBorder="1" applyProtection="1">
      <protection hidden="1"/>
    </xf>
    <xf numFmtId="44" fontId="0" fillId="3" borderId="0" xfId="4" applyFont="1" applyFill="1" applyBorder="1" applyAlignment="1" applyProtection="1">
      <protection hidden="1"/>
    </xf>
    <xf numFmtId="44" fontId="0" fillId="2" borderId="1" xfId="4" applyFont="1" applyFill="1" applyBorder="1" applyProtection="1">
      <protection locked="0" hidden="1"/>
    </xf>
    <xf numFmtId="0" fontId="26" fillId="3" borderId="0" xfId="0" applyFont="1" applyFill="1" applyBorder="1" applyAlignment="1" applyProtection="1">
      <alignment horizontal="left"/>
      <protection hidden="1"/>
    </xf>
    <xf numFmtId="37" fontId="4" fillId="3" borderId="0" xfId="0" applyNumberFormat="1" applyFont="1" applyFill="1" applyBorder="1" applyAlignment="1" applyProtection="1">
      <alignment horizontal="center"/>
      <protection hidden="1"/>
    </xf>
    <xf numFmtId="7" fontId="4" fillId="3" borderId="0" xfId="4" applyNumberFormat="1" applyFont="1" applyFill="1" applyBorder="1" applyAlignment="1" applyProtection="1">
      <alignment horizontal="center"/>
      <protection hidden="1"/>
    </xf>
    <xf numFmtId="37" fontId="26" fillId="4" borderId="1" xfId="1" applyNumberFormat="1" applyFont="1" applyFill="1" applyBorder="1" applyProtection="1">
      <protection hidden="1"/>
    </xf>
    <xf numFmtId="7" fontId="4" fillId="3" borderId="0" xfId="0" applyNumberFormat="1" applyFont="1" applyFill="1" applyBorder="1" applyAlignment="1" applyProtection="1">
      <alignment horizontal="center"/>
      <protection hidden="1"/>
    </xf>
    <xf numFmtId="165" fontId="4" fillId="3" borderId="0" xfId="1" applyNumberFormat="1" applyFont="1" applyFill="1" applyBorder="1" applyAlignment="1" applyProtection="1">
      <alignment horizontal="center"/>
      <protection hidden="1"/>
    </xf>
    <xf numFmtId="49" fontId="15" fillId="3" borderId="0" xfId="0" applyNumberFormat="1" applyFont="1" applyFill="1" applyBorder="1" applyAlignment="1" applyProtection="1">
      <alignment horizontal="center"/>
      <protection hidden="1"/>
    </xf>
    <xf numFmtId="7" fontId="0" fillId="2" borderId="1" xfId="4" applyNumberFormat="1" applyFont="1" applyFill="1" applyBorder="1" applyProtection="1">
      <protection locked="0" hidden="1"/>
    </xf>
    <xf numFmtId="165" fontId="3" fillId="4" borderId="1" xfId="1" applyNumberFormat="1" applyFont="1" applyFill="1" applyBorder="1" applyProtection="1">
      <protection hidden="1"/>
    </xf>
    <xf numFmtId="0" fontId="8" fillId="3" borderId="0" xfId="2" applyFont="1" applyFill="1" applyBorder="1" applyAlignment="1" applyProtection="1">
      <alignment horizontal="left" vertical="top"/>
      <protection hidden="1"/>
    </xf>
    <xf numFmtId="0" fontId="1" fillId="2" borderId="1" xfId="0" applyFont="1" applyFill="1" applyBorder="1" applyProtection="1">
      <protection locked="0" hidden="1"/>
    </xf>
    <xf numFmtId="0" fontId="4" fillId="3" borderId="0" xfId="0" applyFont="1" applyFill="1" applyBorder="1" applyAlignment="1" applyProtection="1">
      <alignment horizontal="left" wrapText="1"/>
      <protection hidden="1"/>
    </xf>
    <xf numFmtId="0" fontId="0" fillId="3" borderId="0" xfId="0" applyFont="1" applyFill="1" applyBorder="1" applyAlignment="1" applyProtection="1">
      <alignment horizontal="left" vertical="top"/>
      <protection hidden="1"/>
    </xf>
    <xf numFmtId="0" fontId="35" fillId="3" borderId="0" xfId="0" applyFont="1" applyFill="1" applyBorder="1" applyProtection="1">
      <protection hidden="1"/>
    </xf>
    <xf numFmtId="0" fontId="35" fillId="3" borderId="0" xfId="0" applyFont="1" applyFill="1" applyBorder="1" applyAlignment="1" applyProtection="1">
      <alignment horizontal="center" vertical="top"/>
      <protection hidden="1"/>
    </xf>
    <xf numFmtId="0" fontId="35" fillId="3" borderId="6" xfId="0" applyFont="1" applyFill="1" applyBorder="1" applyProtection="1">
      <protection hidden="1"/>
    </xf>
    <xf numFmtId="44" fontId="0" fillId="3" borderId="0" xfId="4" applyFont="1" applyFill="1" applyBorder="1" applyProtection="1">
      <protection hidden="1"/>
    </xf>
    <xf numFmtId="44" fontId="0" fillId="3" borderId="0" xfId="0" applyNumberFormat="1" applyFont="1" applyFill="1" applyBorder="1" applyProtection="1">
      <protection hidden="1"/>
    </xf>
    <xf numFmtId="44" fontId="0" fillId="3" borderId="0" xfId="0" applyNumberFormat="1" applyFont="1" applyFill="1" applyBorder="1" applyAlignment="1" applyProtection="1">
      <alignment horizontal="left" wrapText="1"/>
      <protection hidden="1"/>
    </xf>
    <xf numFmtId="0" fontId="10" fillId="3" borderId="0" xfId="2" applyFont="1" applyFill="1" applyBorder="1" applyAlignment="1" applyProtection="1">
      <alignment horizontal="left" vertical="top"/>
      <protection hidden="1"/>
    </xf>
    <xf numFmtId="0" fontId="0" fillId="2" borderId="0" xfId="0" applyFill="1" applyProtection="1">
      <protection hidden="1"/>
    </xf>
    <xf numFmtId="0" fontId="0" fillId="3" borderId="2" xfId="0" applyFont="1" applyFill="1" applyBorder="1" applyAlignment="1" applyProtection="1">
      <alignment horizontal="center"/>
      <protection hidden="1"/>
    </xf>
    <xf numFmtId="0" fontId="0" fillId="3" borderId="3" xfId="0" applyFont="1" applyFill="1" applyBorder="1" applyAlignment="1" applyProtection="1">
      <alignment horizontal="center"/>
      <protection hidden="1"/>
    </xf>
    <xf numFmtId="0" fontId="0" fillId="3" borderId="4" xfId="0" applyFont="1" applyFill="1" applyBorder="1" applyAlignment="1" applyProtection="1">
      <alignment horizontal="center"/>
      <protection hidden="1"/>
    </xf>
    <xf numFmtId="0" fontId="4" fillId="3" borderId="11" xfId="0" applyFont="1" applyFill="1" applyBorder="1" applyProtection="1">
      <protection hidden="1"/>
    </xf>
    <xf numFmtId="0" fontId="4" fillId="3" borderId="11" xfId="0" applyFont="1" applyFill="1" applyBorder="1" applyAlignment="1" applyProtection="1">
      <alignment horizontal="center"/>
      <protection hidden="1"/>
    </xf>
    <xf numFmtId="0" fontId="4" fillId="5" borderId="13" xfId="0" applyFont="1" applyFill="1" applyBorder="1" applyProtection="1">
      <protection hidden="1"/>
    </xf>
    <xf numFmtId="0" fontId="4" fillId="5" borderId="14" xfId="0" applyFont="1" applyFill="1" applyBorder="1" applyAlignment="1" applyProtection="1">
      <alignment horizontal="center"/>
      <protection hidden="1"/>
    </xf>
    <xf numFmtId="0" fontId="4" fillId="5" borderId="15" xfId="0" applyFont="1" applyFill="1" applyBorder="1" applyAlignment="1" applyProtection="1">
      <alignment horizontal="center"/>
      <protection hidden="1"/>
    </xf>
    <xf numFmtId="0" fontId="1" fillId="2" borderId="0" xfId="0" applyFont="1" applyFill="1" applyBorder="1" applyAlignment="1" applyProtection="1">
      <alignment vertical="top" wrapText="1"/>
      <protection hidden="1"/>
    </xf>
    <xf numFmtId="0" fontId="0" fillId="3" borderId="5" xfId="0" applyFont="1" applyFill="1" applyBorder="1" applyAlignment="1" applyProtection="1">
      <alignment vertical="top" wrapText="1"/>
      <protection hidden="1"/>
    </xf>
    <xf numFmtId="0" fontId="4" fillId="3" borderId="12" xfId="0" applyFont="1" applyFill="1" applyBorder="1" applyAlignment="1" applyProtection="1">
      <alignment horizontal="left" vertical="top" wrapText="1"/>
      <protection hidden="1"/>
    </xf>
    <xf numFmtId="0" fontId="25" fillId="0" borderId="12" xfId="2" applyFont="1" applyBorder="1" applyAlignment="1" applyProtection="1">
      <alignment vertical="top" wrapText="1"/>
      <protection hidden="1"/>
    </xf>
    <xf numFmtId="0" fontId="25" fillId="0" borderId="6" xfId="2" applyFont="1" applyBorder="1" applyAlignment="1" applyProtection="1">
      <alignment vertical="top" wrapText="1"/>
      <protection hidden="1"/>
    </xf>
    <xf numFmtId="0" fontId="0" fillId="2" borderId="0" xfId="0" applyFill="1" applyAlignment="1" applyProtection="1">
      <alignment vertical="top" wrapText="1"/>
      <protection hidden="1"/>
    </xf>
    <xf numFmtId="0" fontId="4" fillId="3" borderId="10" xfId="0" applyFont="1" applyFill="1" applyBorder="1" applyProtection="1">
      <protection hidden="1"/>
    </xf>
    <xf numFmtId="0" fontId="0" fillId="3" borderId="10" xfId="0" applyFont="1" applyFill="1" applyBorder="1" applyAlignment="1" applyProtection="1">
      <alignment horizontal="center" vertical="center"/>
      <protection hidden="1"/>
    </xf>
    <xf numFmtId="0" fontId="4" fillId="3" borderId="10" xfId="0" applyFont="1" applyFill="1" applyBorder="1" applyAlignment="1" applyProtection="1">
      <alignment wrapText="1"/>
      <protection hidden="1"/>
    </xf>
    <xf numFmtId="168" fontId="0" fillId="3" borderId="10" xfId="1" applyNumberFormat="1" applyFont="1" applyFill="1" applyBorder="1" applyAlignment="1" applyProtection="1">
      <alignment horizontal="center" vertical="center" wrapText="1"/>
      <protection hidden="1"/>
    </xf>
    <xf numFmtId="167" fontId="0" fillId="3" borderId="10" xfId="0" quotePrefix="1" applyNumberFormat="1" applyFont="1" applyFill="1" applyBorder="1" applyAlignment="1" applyProtection="1">
      <alignment horizontal="center" vertical="center" wrapText="1"/>
      <protection hidden="1"/>
    </xf>
    <xf numFmtId="0" fontId="0" fillId="3" borderId="6" xfId="0" applyFont="1" applyFill="1" applyBorder="1" applyAlignment="1" applyProtection="1">
      <alignment wrapText="1"/>
      <protection hidden="1"/>
    </xf>
    <xf numFmtId="37" fontId="0" fillId="3" borderId="10" xfId="1" applyNumberFormat="1" applyFont="1" applyFill="1" applyBorder="1" applyAlignment="1" applyProtection="1">
      <alignment horizontal="center" vertical="center" wrapText="1"/>
      <protection hidden="1"/>
    </xf>
    <xf numFmtId="165" fontId="0" fillId="3" borderId="10" xfId="1" applyNumberFormat="1" applyFont="1" applyFill="1" applyBorder="1" applyAlignment="1" applyProtection="1">
      <alignment horizontal="center" vertical="center" wrapText="1"/>
      <protection hidden="1"/>
    </xf>
    <xf numFmtId="164" fontId="1" fillId="2" borderId="0" xfId="3" applyNumberFormat="1" applyFont="1" applyFill="1" applyBorder="1" applyProtection="1">
      <protection hidden="1"/>
    </xf>
    <xf numFmtId="164" fontId="0" fillId="3" borderId="5" xfId="3" applyNumberFormat="1" applyFont="1" applyFill="1" applyBorder="1" applyProtection="1">
      <protection hidden="1"/>
    </xf>
    <xf numFmtId="164" fontId="4" fillId="3" borderId="10" xfId="3" applyNumberFormat="1" applyFont="1" applyFill="1" applyBorder="1" applyProtection="1">
      <protection hidden="1"/>
    </xf>
    <xf numFmtId="164" fontId="0" fillId="3" borderId="10" xfId="3" applyNumberFormat="1" applyFont="1" applyFill="1" applyBorder="1" applyAlignment="1" applyProtection="1">
      <alignment horizontal="center" vertical="center"/>
      <protection hidden="1"/>
    </xf>
    <xf numFmtId="164" fontId="0" fillId="3" borderId="6" xfId="3" applyNumberFormat="1" applyFont="1" applyFill="1" applyBorder="1" applyProtection="1">
      <protection hidden="1"/>
    </xf>
    <xf numFmtId="164" fontId="0" fillId="2" borderId="0" xfId="3" applyNumberFormat="1" applyFont="1" applyFill="1" applyProtection="1">
      <protection hidden="1"/>
    </xf>
    <xf numFmtId="0" fontId="4" fillId="5" borderId="14"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protection hidden="1"/>
    </xf>
    <xf numFmtId="0" fontId="4" fillId="3" borderId="10" xfId="0" applyFont="1" applyFill="1" applyBorder="1" applyAlignment="1" applyProtection="1">
      <alignment horizontal="left"/>
      <protection hidden="1"/>
    </xf>
    <xf numFmtId="0" fontId="4" fillId="3" borderId="10" xfId="0" applyFont="1" applyFill="1" applyBorder="1" applyAlignment="1" applyProtection="1">
      <alignment vertical="top" wrapText="1"/>
      <protection hidden="1"/>
    </xf>
    <xf numFmtId="0" fontId="0" fillId="3" borderId="10" xfId="0" applyFont="1" applyFill="1" applyBorder="1" applyAlignment="1" applyProtection="1">
      <alignment horizontal="center" vertical="center" wrapText="1"/>
      <protection hidden="1"/>
    </xf>
    <xf numFmtId="0" fontId="4" fillId="3" borderId="10" xfId="0" applyFont="1" applyFill="1" applyBorder="1" applyAlignment="1" applyProtection="1">
      <alignment horizontal="left" vertical="top" wrapText="1"/>
      <protection hidden="1"/>
    </xf>
    <xf numFmtId="7" fontId="0" fillId="0" borderId="10" xfId="4" applyNumberFormat="1" applyFont="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0" fillId="3" borderId="5" xfId="0" applyFont="1" applyFill="1" applyBorder="1" applyAlignment="1" applyProtection="1">
      <alignment horizontal="center"/>
      <protection hidden="1"/>
    </xf>
    <xf numFmtId="0" fontId="4" fillId="3" borderId="10" xfId="0" applyFont="1" applyFill="1" applyBorder="1" applyAlignment="1" applyProtection="1">
      <alignment horizontal="left" wrapText="1"/>
      <protection hidden="1"/>
    </xf>
    <xf numFmtId="3" fontId="0" fillId="3" borderId="10" xfId="0" applyNumberFormat="1" applyFont="1" applyFill="1" applyBorder="1" applyAlignment="1" applyProtection="1">
      <alignment horizontal="center" vertical="center" wrapText="1"/>
      <protection hidden="1"/>
    </xf>
    <xf numFmtId="0" fontId="0" fillId="3" borderId="6" xfId="0" applyFont="1" applyFill="1" applyBorder="1" applyAlignment="1" applyProtection="1">
      <alignment horizontal="center" wrapText="1"/>
      <protection hidden="1"/>
    </xf>
    <xf numFmtId="0" fontId="0" fillId="2" borderId="0" xfId="0" applyFill="1" applyAlignment="1" applyProtection="1">
      <alignment horizontal="center"/>
      <protection hidden="1"/>
    </xf>
    <xf numFmtId="0" fontId="0" fillId="0" borderId="10" xfId="0" applyFont="1" applyBorder="1" applyAlignment="1" applyProtection="1">
      <alignment horizontal="center" vertical="center"/>
      <protection hidden="1"/>
    </xf>
    <xf numFmtId="44" fontId="0" fillId="0" borderId="10" xfId="4" applyFont="1" applyBorder="1" applyAlignment="1" applyProtection="1">
      <alignment horizontal="center" vertical="center" wrapText="1"/>
      <protection hidden="1"/>
    </xf>
    <xf numFmtId="0" fontId="0" fillId="3" borderId="6" xfId="0" applyFont="1" applyFill="1" applyBorder="1" applyAlignment="1" applyProtection="1">
      <alignment horizontal="left" wrapText="1"/>
      <protection hidden="1"/>
    </xf>
    <xf numFmtId="0" fontId="4" fillId="4" borderId="10" xfId="0" applyFont="1" applyFill="1" applyBorder="1" applyAlignment="1" applyProtection="1">
      <alignment horizontal="left" vertical="top" wrapText="1"/>
      <protection hidden="1"/>
    </xf>
    <xf numFmtId="0" fontId="4" fillId="0" borderId="10" xfId="0" applyFont="1" applyFill="1" applyBorder="1" applyAlignment="1" applyProtection="1">
      <alignment horizontal="left" vertical="top"/>
      <protection hidden="1"/>
    </xf>
    <xf numFmtId="49" fontId="27" fillId="3" borderId="0" xfId="0" applyNumberFormat="1" applyFont="1" applyFill="1" applyBorder="1" applyAlignment="1" applyProtection="1">
      <alignment horizontal="left" vertical="top"/>
      <protection hidden="1"/>
    </xf>
    <xf numFmtId="0" fontId="1" fillId="3" borderId="0" xfId="0" applyFont="1" applyFill="1" applyBorder="1" applyAlignment="1" applyProtection="1">
      <alignment horizontal="center" vertical="center"/>
      <protection hidden="1"/>
    </xf>
    <xf numFmtId="0" fontId="13" fillId="3" borderId="0" xfId="2" applyFont="1" applyFill="1" applyBorder="1" applyAlignment="1" applyProtection="1">
      <alignment horizontal="center" vertical="center"/>
      <protection hidden="1"/>
    </xf>
    <xf numFmtId="0" fontId="0" fillId="3" borderId="6" xfId="0" applyFill="1" applyBorder="1" applyProtection="1">
      <protection hidden="1"/>
    </xf>
    <xf numFmtId="0" fontId="0" fillId="3" borderId="0" xfId="0" applyFill="1" applyBorder="1" applyAlignment="1" applyProtection="1">
      <protection hidden="1"/>
    </xf>
    <xf numFmtId="0" fontId="0" fillId="3" borderId="0" xfId="0" applyFill="1" applyBorder="1" applyAlignment="1" applyProtection="1">
      <alignment horizontal="left" indent="1"/>
      <protection hidden="1"/>
    </xf>
    <xf numFmtId="0" fontId="0" fillId="3" borderId="0" xfId="0" applyFont="1" applyFill="1" applyBorder="1" applyAlignment="1" applyProtection="1">
      <alignment horizontal="left" wrapText="1" indent="1"/>
      <protection hidden="1"/>
    </xf>
    <xf numFmtId="0" fontId="0" fillId="3" borderId="0" xfId="0" applyFont="1" applyFill="1" applyBorder="1" applyAlignment="1" applyProtection="1">
      <alignment horizontal="left" indent="1"/>
      <protection hidden="1"/>
    </xf>
    <xf numFmtId="0" fontId="0" fillId="3" borderId="0" xfId="0" applyFill="1" applyBorder="1" applyAlignment="1">
      <alignment horizontal="left" wrapText="1"/>
    </xf>
    <xf numFmtId="0" fontId="0" fillId="3" borderId="0" xfId="0" applyFont="1" applyFill="1" applyBorder="1" applyAlignment="1">
      <alignment horizontal="left" wrapText="1"/>
    </xf>
    <xf numFmtId="0" fontId="20" fillId="3" borderId="5" xfId="0" applyFont="1" applyFill="1" applyBorder="1" applyAlignment="1">
      <alignment horizontal="center"/>
    </xf>
    <xf numFmtId="0" fontId="20" fillId="3" borderId="0" xfId="0" applyFont="1" applyFill="1" applyBorder="1" applyAlignment="1">
      <alignment horizontal="center"/>
    </xf>
    <xf numFmtId="0" fontId="20" fillId="3" borderId="6" xfId="0" applyFont="1" applyFill="1" applyBorder="1" applyAlignment="1">
      <alignment horizontal="center"/>
    </xf>
    <xf numFmtId="0" fontId="21" fillId="3" borderId="5" xfId="0" applyFont="1" applyFill="1" applyBorder="1" applyAlignment="1">
      <alignment horizontal="center"/>
    </xf>
    <xf numFmtId="0" fontId="21" fillId="3" borderId="0" xfId="0" applyFont="1" applyFill="1" applyBorder="1" applyAlignment="1">
      <alignment horizontal="center"/>
    </xf>
    <xf numFmtId="0" fontId="21" fillId="3" borderId="6" xfId="0" applyFont="1" applyFill="1" applyBorder="1" applyAlignment="1">
      <alignment horizontal="center"/>
    </xf>
    <xf numFmtId="0" fontId="26" fillId="3" borderId="0" xfId="0" applyFont="1" applyFill="1" applyBorder="1" applyAlignment="1">
      <alignment horizontal="left" vertical="top" wrapText="1"/>
    </xf>
    <xf numFmtId="0" fontId="21" fillId="3" borderId="7" xfId="0" applyFont="1" applyFill="1" applyBorder="1" applyAlignment="1">
      <alignment horizontal="center"/>
    </xf>
    <xf numFmtId="0" fontId="21" fillId="3" borderId="8" xfId="0" applyFont="1" applyFill="1" applyBorder="1" applyAlignment="1">
      <alignment horizontal="center"/>
    </xf>
    <xf numFmtId="0" fontId="21" fillId="3" borderId="9" xfId="0" applyFont="1" applyFill="1" applyBorder="1" applyAlignment="1">
      <alignment horizontal="center"/>
    </xf>
    <xf numFmtId="0" fontId="0" fillId="3" borderId="0" xfId="0" applyFont="1" applyFill="1" applyBorder="1" applyAlignment="1">
      <alignment horizontal="left" vertical="top" wrapText="1"/>
    </xf>
    <xf numFmtId="0" fontId="29" fillId="3" borderId="0" xfId="0" applyFont="1" applyFill="1" applyBorder="1" applyAlignment="1" applyProtection="1">
      <alignment horizontal="left" wrapText="1"/>
    </xf>
    <xf numFmtId="0" fontId="29" fillId="3" borderId="0" xfId="0" applyFont="1" applyFill="1" applyBorder="1" applyAlignment="1" applyProtection="1"/>
    <xf numFmtId="0" fontId="20" fillId="3" borderId="5" xfId="0" applyFont="1" applyFill="1" applyBorder="1" applyAlignment="1" applyProtection="1">
      <alignment horizontal="center"/>
    </xf>
    <xf numFmtId="0" fontId="20" fillId="3" borderId="0" xfId="0" applyFont="1" applyFill="1" applyBorder="1" applyAlignment="1" applyProtection="1">
      <alignment horizontal="center"/>
    </xf>
    <xf numFmtId="0" fontId="20" fillId="3" borderId="6" xfId="0" applyFont="1" applyFill="1" applyBorder="1" applyAlignment="1" applyProtection="1">
      <alignment horizontal="center"/>
    </xf>
    <xf numFmtId="0" fontId="21" fillId="3" borderId="5" xfId="0" applyFont="1" applyFill="1" applyBorder="1" applyAlignment="1" applyProtection="1">
      <alignment horizontal="center"/>
    </xf>
    <xf numFmtId="0" fontId="21" fillId="3" borderId="0" xfId="0" applyFont="1" applyFill="1" applyBorder="1" applyAlignment="1" applyProtection="1">
      <alignment horizontal="center"/>
    </xf>
    <xf numFmtId="0" fontId="21" fillId="3" borderId="6" xfId="0" applyFont="1" applyFill="1" applyBorder="1" applyAlignment="1" applyProtection="1">
      <alignment horizontal="center"/>
    </xf>
    <xf numFmtId="0" fontId="26" fillId="3" borderId="0" xfId="0" applyFont="1" applyFill="1" applyBorder="1" applyAlignment="1" applyProtection="1">
      <alignment horizontal="left" wrapText="1"/>
    </xf>
    <xf numFmtId="0" fontId="30" fillId="3" borderId="0" xfId="0" applyFont="1" applyFill="1" applyBorder="1" applyAlignment="1" applyProtection="1">
      <alignment horizontal="left" wrapText="1"/>
    </xf>
    <xf numFmtId="0" fontId="30" fillId="3" borderId="0" xfId="0" applyFont="1" applyFill="1" applyBorder="1" applyAlignment="1" applyProtection="1"/>
    <xf numFmtId="0" fontId="21" fillId="3" borderId="7" xfId="0" applyFont="1" applyFill="1" applyBorder="1" applyAlignment="1" applyProtection="1">
      <alignment horizontal="center"/>
    </xf>
    <xf numFmtId="0" fontId="21" fillId="3" borderId="8" xfId="0" applyFont="1" applyFill="1" applyBorder="1" applyAlignment="1" applyProtection="1">
      <alignment horizontal="center"/>
    </xf>
    <xf numFmtId="0" fontId="21" fillId="3" borderId="9" xfId="0" applyFont="1" applyFill="1" applyBorder="1" applyAlignment="1" applyProtection="1">
      <alignment horizontal="center"/>
    </xf>
    <xf numFmtId="49" fontId="0" fillId="0" borderId="0" xfId="0" applyNumberFormat="1" applyFont="1" applyFill="1" applyBorder="1" applyAlignment="1" applyProtection="1">
      <alignment horizontal="left" wrapText="1"/>
    </xf>
    <xf numFmtId="0" fontId="0" fillId="3" borderId="0" xfId="0" applyFont="1" applyFill="1" applyBorder="1" applyAlignment="1" applyProtection="1">
      <alignment horizontal="left" wrapText="1"/>
    </xf>
    <xf numFmtId="49" fontId="0" fillId="3" borderId="0" xfId="0" applyNumberFormat="1" applyFont="1" applyFill="1" applyBorder="1" applyAlignment="1" applyProtection="1">
      <alignment wrapText="1"/>
    </xf>
    <xf numFmtId="49" fontId="0" fillId="3" borderId="0" xfId="0" applyNumberFormat="1" applyFont="1" applyFill="1" applyBorder="1" applyAlignment="1" applyProtection="1">
      <alignment horizontal="left" wrapText="1"/>
    </xf>
    <xf numFmtId="0" fontId="4" fillId="3" borderId="0" xfId="0" applyFont="1" applyFill="1" applyBorder="1" applyAlignment="1" applyProtection="1">
      <alignment horizontal="left" wrapText="1"/>
    </xf>
    <xf numFmtId="0" fontId="4" fillId="3" borderId="6" xfId="0" applyFont="1" applyFill="1" applyBorder="1" applyAlignment="1" applyProtection="1">
      <alignment horizontal="left" wrapText="1"/>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0" fillId="2" borderId="9" xfId="0" applyFont="1" applyFill="1" applyBorder="1" applyAlignment="1" applyProtection="1">
      <alignment horizontal="left" vertical="top"/>
      <protection locked="0"/>
    </xf>
    <xf numFmtId="0" fontId="0" fillId="3" borderId="0" xfId="0" applyFill="1" applyBorder="1" applyAlignment="1" applyProtection="1">
      <alignment horizontal="left" wrapText="1"/>
    </xf>
    <xf numFmtId="0" fontId="6" fillId="3" borderId="5"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6" xfId="0" applyFont="1" applyFill="1" applyBorder="1" applyAlignment="1" applyProtection="1">
      <alignment horizontal="center"/>
    </xf>
    <xf numFmtId="0" fontId="26" fillId="3"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0" fontId="20" fillId="3" borderId="5" xfId="0" applyFont="1" applyFill="1" applyBorder="1" applyAlignment="1" applyProtection="1">
      <alignment horizontal="center"/>
      <protection hidden="1"/>
    </xf>
    <xf numFmtId="0" fontId="20" fillId="3" borderId="0" xfId="0" applyFont="1" applyFill="1" applyBorder="1" applyAlignment="1" applyProtection="1">
      <alignment horizontal="center"/>
      <protection hidden="1"/>
    </xf>
    <xf numFmtId="0" fontId="21" fillId="3" borderId="5" xfId="0" applyFont="1" applyFill="1" applyBorder="1" applyAlignment="1" applyProtection="1">
      <alignment horizontal="center"/>
      <protection hidden="1"/>
    </xf>
    <xf numFmtId="0" fontId="21" fillId="3" borderId="0" xfId="0" applyFont="1" applyFill="1" applyBorder="1" applyAlignment="1" applyProtection="1">
      <alignment horizontal="center"/>
      <protection hidden="1"/>
    </xf>
    <xf numFmtId="0" fontId="21" fillId="3" borderId="6" xfId="0" applyFont="1" applyFill="1" applyBorder="1" applyAlignment="1" applyProtection="1">
      <alignment horizontal="center"/>
      <protection hidden="1"/>
    </xf>
    <xf numFmtId="0" fontId="21" fillId="3" borderId="7" xfId="0" applyFont="1" applyFill="1" applyBorder="1" applyAlignment="1" applyProtection="1">
      <alignment horizontal="center"/>
      <protection hidden="1"/>
    </xf>
    <xf numFmtId="0" fontId="21" fillId="3" borderId="8" xfId="0" applyFont="1" applyFill="1" applyBorder="1" applyAlignment="1" applyProtection="1">
      <alignment horizontal="center"/>
      <protection hidden="1"/>
    </xf>
    <xf numFmtId="0" fontId="21" fillId="3" borderId="9" xfId="0" applyFont="1" applyFill="1" applyBorder="1" applyAlignment="1" applyProtection="1">
      <alignment horizontal="center"/>
      <protection hidden="1"/>
    </xf>
    <xf numFmtId="0" fontId="26" fillId="3" borderId="0"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protection hidden="1"/>
    </xf>
    <xf numFmtId="0" fontId="6" fillId="3" borderId="0"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0" fillId="3" borderId="0" xfId="0" applyFill="1" applyBorder="1" applyAlignment="1" applyProtection="1">
      <alignment horizontal="left" wrapText="1"/>
      <protection hidden="1"/>
    </xf>
    <xf numFmtId="0" fontId="0" fillId="3" borderId="0" xfId="0" applyFont="1" applyFill="1" applyBorder="1" applyAlignment="1" applyProtection="1">
      <alignment horizontal="left" wrapText="1"/>
      <protection hidden="1"/>
    </xf>
    <xf numFmtId="0" fontId="4" fillId="3" borderId="0" xfId="0" applyFont="1" applyFill="1" applyBorder="1" applyAlignment="1" applyProtection="1">
      <alignment horizontal="center"/>
      <protection hidden="1"/>
    </xf>
    <xf numFmtId="5" fontId="0" fillId="4" borderId="17" xfId="4" applyNumberFormat="1" applyFont="1" applyFill="1" applyBorder="1" applyAlignment="1" applyProtection="1">
      <alignment horizontal="right"/>
      <protection hidden="1"/>
    </xf>
    <xf numFmtId="5" fontId="0" fillId="4" borderId="18" xfId="4" applyNumberFormat="1" applyFont="1" applyFill="1" applyBorder="1" applyAlignment="1" applyProtection="1">
      <alignment horizontal="right"/>
      <protection hidden="1"/>
    </xf>
    <xf numFmtId="0" fontId="20" fillId="3" borderId="6" xfId="0" applyFont="1" applyFill="1" applyBorder="1" applyAlignment="1" applyProtection="1">
      <alignment horizontal="center"/>
      <protection hidden="1"/>
    </xf>
    <xf numFmtId="0" fontId="34" fillId="3" borderId="0" xfId="0" applyFont="1" applyFill="1" applyBorder="1" applyAlignment="1" applyProtection="1">
      <alignment horizontal="left" vertical="top" wrapText="1"/>
      <protection hidden="1"/>
    </xf>
    <xf numFmtId="0" fontId="0" fillId="3" borderId="0" xfId="0" applyFont="1" applyFill="1" applyBorder="1" applyAlignment="1" applyProtection="1">
      <alignment horizontal="left" vertical="top" wrapText="1"/>
      <protection hidden="1"/>
    </xf>
    <xf numFmtId="0" fontId="40" fillId="3" borderId="0" xfId="0" applyFont="1" applyFill="1" applyBorder="1" applyAlignment="1" applyProtection="1">
      <alignment horizontal="left" wrapText="1"/>
      <protection hidden="1"/>
    </xf>
    <xf numFmtId="49" fontId="15" fillId="3" borderId="0" xfId="0" applyNumberFormat="1" applyFont="1" applyFill="1" applyBorder="1" applyAlignment="1" applyProtection="1">
      <alignment horizontal="left"/>
      <protection hidden="1"/>
    </xf>
    <xf numFmtId="0" fontId="0" fillId="4" borderId="2" xfId="0" applyFont="1" applyFill="1" applyBorder="1" applyAlignment="1" applyProtection="1">
      <alignment horizontal="left" vertical="top"/>
      <protection hidden="1"/>
    </xf>
    <xf numFmtId="0" fontId="0" fillId="4" borderId="3" xfId="0" applyFont="1" applyFill="1" applyBorder="1" applyAlignment="1" applyProtection="1">
      <alignment horizontal="left" vertical="top"/>
      <protection hidden="1"/>
    </xf>
    <xf numFmtId="0" fontId="0" fillId="4" borderId="4" xfId="0" applyFont="1" applyFill="1" applyBorder="1" applyAlignment="1" applyProtection="1">
      <alignment horizontal="left" vertical="top"/>
      <protection hidden="1"/>
    </xf>
    <xf numFmtId="0" fontId="0" fillId="4" borderId="7" xfId="0" applyFont="1" applyFill="1" applyBorder="1" applyAlignment="1" applyProtection="1">
      <alignment horizontal="left" vertical="top"/>
      <protection hidden="1"/>
    </xf>
    <xf numFmtId="0" fontId="0" fillId="4" borderId="8" xfId="0" applyFont="1" applyFill="1" applyBorder="1" applyAlignment="1" applyProtection="1">
      <alignment horizontal="left" vertical="top"/>
      <protection hidden="1"/>
    </xf>
    <xf numFmtId="0" fontId="0" fillId="4" borderId="9" xfId="0" applyFont="1" applyFill="1" applyBorder="1" applyAlignment="1" applyProtection="1">
      <alignment horizontal="left" vertical="top"/>
      <protection hidden="1"/>
    </xf>
    <xf numFmtId="0" fontId="4" fillId="3" borderId="0" xfId="0" applyFont="1" applyFill="1" applyBorder="1" applyAlignment="1" applyProtection="1">
      <alignment horizontal="left" wrapText="1"/>
      <protection hidden="1"/>
    </xf>
    <xf numFmtId="0" fontId="4" fillId="3" borderId="6" xfId="0" applyFont="1" applyFill="1" applyBorder="1" applyAlignment="1" applyProtection="1">
      <alignment horizontal="left" wrapText="1"/>
      <protection hidden="1"/>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0" fillId="3" borderId="0" xfId="0" applyFont="1" applyFill="1" applyBorder="1" applyAlignment="1" applyProtection="1">
      <alignment horizontal="center"/>
      <protection hidden="1"/>
    </xf>
    <xf numFmtId="49" fontId="27" fillId="3" borderId="16" xfId="0" applyNumberFormat="1" applyFont="1" applyFill="1" applyBorder="1" applyAlignment="1" applyProtection="1">
      <alignment horizontal="left"/>
      <protection hidden="1"/>
    </xf>
  </cellXfs>
  <cellStyles count="5">
    <cellStyle name="Comma" xfId="1" builtinId="3"/>
    <cellStyle name="Currency" xfId="4" builtinId="4"/>
    <cellStyle name="Hyperlink" xfId="2" builtinId="8"/>
    <cellStyle name="Normal" xfId="0" builtinId="0"/>
    <cellStyle name="Percent" xfId="3" builtinId="5"/>
  </cellStyles>
  <dxfs count="6">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171450</xdr:colOff>
      <xdr:row>102</xdr:row>
      <xdr:rowOff>9525</xdr:rowOff>
    </xdr:from>
    <xdr:ext cx="184731" cy="264560"/>
    <xdr:sp macro="" textlink="">
      <xdr:nvSpPr>
        <xdr:cNvPr id="2" name="TextBox 1"/>
        <xdr:cNvSpPr txBox="1"/>
      </xdr:nvSpPr>
      <xdr:spPr>
        <a:xfrm>
          <a:off x="5400675" y="1831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10.census.gov/2010census/popmap/ipmtext.php"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epa.gov/climatechange/wycd/waste/calculators/Warm_home.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hennepin.us/portal/site/HennepinUS/menuitem.b1ab75471750e40fa01dfb47ccf06498/?vgnextoid=80105b40aabb4210VgnVCM10000049114689RCRD" TargetMode="External"/><Relationship Id="rId7" Type="http://schemas.openxmlformats.org/officeDocument/2006/relationships/hyperlink" Target="http://www.statecollegepa.us/index.aspx?nid=1322" TargetMode="External"/><Relationship Id="rId2" Type="http://schemas.openxmlformats.org/officeDocument/2006/relationships/hyperlink" Target="http://www.cedar-rapids.org/resident-resources/utilities/solidwaste/yardwaste/Pages/default.aspx" TargetMode="External"/><Relationship Id="rId1" Type="http://schemas.openxmlformats.org/officeDocument/2006/relationships/hyperlink" Target="http://www.bouldercolorado.gov/index.php?option=com_content&amp;view=article&amp;id=2932&amp;Itemid=930" TargetMode="External"/><Relationship Id="rId6" Type="http://schemas.openxmlformats.org/officeDocument/2006/relationships/hyperlink" Target="http://olympiawa.gov/en/city-utilities/garbage-and-recycling/at-home.aspx" TargetMode="External"/><Relationship Id="rId5" Type="http://schemas.openxmlformats.org/officeDocument/2006/relationships/hyperlink" Target="http://www.ci.cambridge.ma.us/theworks/ourservices/recyclingandtrash/faqrecyclingandrubbish/compostingquestions/organicsdropofffaq.aspx" TargetMode="External"/><Relationship Id="rId4" Type="http://schemas.openxmlformats.org/officeDocument/2006/relationships/hyperlink" Target="http://www.ci.sanmateo.ca.us/index.aspx?nid=2076"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dca.state.ga.us/gasolidwaste/GADCAWebCalc/Report/GA%20WCS%20Final%20Report%2020050726.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dca.ga.gov/dcawss/query/default.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pageSetUpPr fitToPage="1"/>
  </sheetPr>
  <dimension ref="A1:R40"/>
  <sheetViews>
    <sheetView topLeftCell="A15" zoomScaleNormal="100" workbookViewId="0">
      <selection activeCell="L39" sqref="L39"/>
    </sheetView>
  </sheetViews>
  <sheetFormatPr defaultRowHeight="15"/>
  <cols>
    <col min="1" max="1" width="5.28515625" style="155" customWidth="1"/>
    <col min="2" max="7" width="9.140625" style="155" customWidth="1"/>
    <col min="8" max="8" width="9.140625" style="155"/>
    <col min="9" max="9" width="9.140625" style="156" customWidth="1"/>
    <col min="10" max="11" width="9.140625" style="156"/>
    <col min="12" max="12" width="9.140625" style="156" customWidth="1"/>
    <col min="13" max="17" width="9.140625" style="156"/>
    <col min="18" max="18" width="9.140625" style="156" customWidth="1"/>
    <col min="19" max="19" width="5.28515625" style="96" customWidth="1"/>
    <col min="20" max="16384" width="9.140625" style="96"/>
  </cols>
  <sheetData>
    <row r="1" spans="1:18" ht="15.75" thickBot="1"/>
    <row r="2" spans="1:18" ht="18.75">
      <c r="B2" s="64"/>
      <c r="C2" s="65"/>
      <c r="D2" s="65"/>
      <c r="E2" s="65"/>
      <c r="F2" s="65"/>
      <c r="G2" s="65"/>
      <c r="H2" s="65"/>
      <c r="I2" s="65"/>
      <c r="J2" s="65"/>
      <c r="K2" s="65"/>
      <c r="L2" s="65"/>
      <c r="M2" s="65"/>
      <c r="N2" s="65"/>
      <c r="O2" s="65"/>
      <c r="P2" s="65"/>
      <c r="Q2" s="65"/>
      <c r="R2" s="66"/>
    </row>
    <row r="3" spans="1:18" ht="18.75">
      <c r="A3" s="78"/>
      <c r="B3" s="382" t="s">
        <v>270</v>
      </c>
      <c r="C3" s="383"/>
      <c r="D3" s="383"/>
      <c r="E3" s="383"/>
      <c r="F3" s="383"/>
      <c r="G3" s="383"/>
      <c r="H3" s="383"/>
      <c r="I3" s="383"/>
      <c r="J3" s="383"/>
      <c r="K3" s="383"/>
      <c r="L3" s="383"/>
      <c r="M3" s="383"/>
      <c r="N3" s="383"/>
      <c r="O3" s="383"/>
      <c r="P3" s="383"/>
      <c r="Q3" s="383"/>
      <c r="R3" s="384"/>
    </row>
    <row r="4" spans="1:18" ht="18.75">
      <c r="A4" s="78"/>
      <c r="B4" s="385" t="s">
        <v>266</v>
      </c>
      <c r="C4" s="386"/>
      <c r="D4" s="386"/>
      <c r="E4" s="386"/>
      <c r="F4" s="386"/>
      <c r="G4" s="386"/>
      <c r="H4" s="386"/>
      <c r="I4" s="386"/>
      <c r="J4" s="386"/>
      <c r="K4" s="386"/>
      <c r="L4" s="386"/>
      <c r="M4" s="386"/>
      <c r="N4" s="386"/>
      <c r="O4" s="386"/>
      <c r="P4" s="386"/>
      <c r="Q4" s="386"/>
      <c r="R4" s="387"/>
    </row>
    <row r="5" spans="1:18" ht="15.75">
      <c r="B5" s="385" t="s">
        <v>149</v>
      </c>
      <c r="C5" s="386"/>
      <c r="D5" s="386"/>
      <c r="E5" s="386"/>
      <c r="F5" s="386"/>
      <c r="G5" s="386"/>
      <c r="H5" s="386"/>
      <c r="I5" s="386"/>
      <c r="J5" s="386"/>
      <c r="K5" s="386"/>
      <c r="L5" s="386"/>
      <c r="M5" s="386"/>
      <c r="N5" s="386"/>
      <c r="O5" s="386"/>
      <c r="P5" s="386"/>
      <c r="Q5" s="386"/>
      <c r="R5" s="387"/>
    </row>
    <row r="6" spans="1:18" ht="16.5" thickBot="1">
      <c r="B6" s="389" t="s">
        <v>267</v>
      </c>
      <c r="C6" s="390"/>
      <c r="D6" s="390"/>
      <c r="E6" s="390"/>
      <c r="F6" s="390"/>
      <c r="G6" s="390"/>
      <c r="H6" s="390"/>
      <c r="I6" s="390"/>
      <c r="J6" s="390"/>
      <c r="K6" s="390"/>
      <c r="L6" s="390"/>
      <c r="M6" s="390"/>
      <c r="N6" s="390"/>
      <c r="O6" s="390"/>
      <c r="P6" s="390"/>
      <c r="Q6" s="390"/>
      <c r="R6" s="391"/>
    </row>
    <row r="7" spans="1:18" ht="15.75" thickBot="1">
      <c r="B7" s="96"/>
      <c r="C7" s="96"/>
      <c r="D7" s="96"/>
      <c r="E7" s="96"/>
      <c r="F7" s="96"/>
      <c r="G7" s="96"/>
      <c r="H7" s="96"/>
      <c r="I7" s="96"/>
      <c r="J7" s="96"/>
      <c r="K7" s="96"/>
      <c r="L7" s="96"/>
      <c r="M7" s="96"/>
      <c r="N7" s="96"/>
      <c r="O7" s="96"/>
      <c r="P7" s="96"/>
      <c r="Q7" s="96"/>
      <c r="R7" s="96"/>
    </row>
    <row r="8" spans="1:18">
      <c r="B8" s="74"/>
      <c r="C8" s="101"/>
      <c r="D8" s="101"/>
      <c r="E8" s="101"/>
      <c r="F8" s="101"/>
      <c r="G8" s="101"/>
      <c r="H8" s="101"/>
      <c r="I8" s="101"/>
      <c r="J8" s="101"/>
      <c r="K8" s="101"/>
      <c r="L8" s="101"/>
      <c r="M8" s="101"/>
      <c r="N8" s="101"/>
      <c r="O8" s="101"/>
      <c r="P8" s="101"/>
      <c r="Q8" s="101"/>
      <c r="R8" s="79"/>
    </row>
    <row r="9" spans="1:18" ht="15" customHeight="1">
      <c r="B9" s="91"/>
      <c r="C9" s="154" t="s">
        <v>138</v>
      </c>
      <c r="D9" s="157"/>
      <c r="E9" s="157"/>
      <c r="F9" s="157"/>
      <c r="G9" s="157"/>
      <c r="H9" s="157"/>
      <c r="I9" s="157"/>
      <c r="J9" s="157"/>
      <c r="K9" s="157"/>
      <c r="L9" s="157"/>
      <c r="M9" s="157"/>
      <c r="N9" s="157"/>
      <c r="O9" s="157"/>
      <c r="P9" s="157"/>
      <c r="Q9" s="157"/>
      <c r="R9" s="93"/>
    </row>
    <row r="10" spans="1:18" ht="15" customHeight="1">
      <c r="B10" s="91"/>
      <c r="C10" s="380" t="s">
        <v>216</v>
      </c>
      <c r="D10" s="381"/>
      <c r="E10" s="381"/>
      <c r="F10" s="381"/>
      <c r="G10" s="381"/>
      <c r="H10" s="381"/>
      <c r="I10" s="381"/>
      <c r="J10" s="381"/>
      <c r="K10" s="381"/>
      <c r="L10" s="381"/>
      <c r="M10" s="381"/>
      <c r="N10" s="381"/>
      <c r="O10" s="381"/>
      <c r="P10" s="381"/>
      <c r="Q10" s="381"/>
      <c r="R10" s="93"/>
    </row>
    <row r="11" spans="1:18" ht="15" customHeight="1">
      <c r="B11" s="91"/>
      <c r="C11" s="381"/>
      <c r="D11" s="381"/>
      <c r="E11" s="381"/>
      <c r="F11" s="381"/>
      <c r="G11" s="381"/>
      <c r="H11" s="381"/>
      <c r="I11" s="381"/>
      <c r="J11" s="381"/>
      <c r="K11" s="381"/>
      <c r="L11" s="381"/>
      <c r="M11" s="381"/>
      <c r="N11" s="381"/>
      <c r="O11" s="381"/>
      <c r="P11" s="381"/>
      <c r="Q11" s="381"/>
      <c r="R11" s="93"/>
    </row>
    <row r="12" spans="1:18" ht="6" customHeight="1">
      <c r="B12" s="91"/>
      <c r="C12" s="151"/>
      <c r="D12" s="151"/>
      <c r="E12" s="151"/>
      <c r="F12" s="151"/>
      <c r="G12" s="151"/>
      <c r="H12" s="151"/>
      <c r="I12" s="151"/>
      <c r="J12" s="151"/>
      <c r="K12" s="151"/>
      <c r="L12" s="151"/>
      <c r="M12" s="151"/>
      <c r="N12" s="151"/>
      <c r="O12" s="151"/>
      <c r="P12" s="151"/>
      <c r="Q12" s="151"/>
      <c r="R12" s="93"/>
    </row>
    <row r="13" spans="1:18">
      <c r="B13" s="91"/>
      <c r="C13" s="154" t="s">
        <v>271</v>
      </c>
      <c r="D13" s="157"/>
      <c r="E13" s="157"/>
      <c r="F13" s="157"/>
      <c r="G13" s="157"/>
      <c r="H13" s="157"/>
      <c r="I13" s="157"/>
      <c r="J13" s="157"/>
      <c r="K13" s="157"/>
      <c r="L13" s="157"/>
      <c r="M13" s="157"/>
      <c r="N13" s="157"/>
      <c r="O13" s="157"/>
      <c r="P13" s="157"/>
      <c r="Q13" s="157"/>
      <c r="R13" s="93"/>
    </row>
    <row r="14" spans="1:18" ht="15" customHeight="1">
      <c r="B14" s="91"/>
      <c r="C14" s="388" t="s">
        <v>273</v>
      </c>
      <c r="D14" s="388"/>
      <c r="E14" s="388"/>
      <c r="F14" s="388"/>
      <c r="G14" s="388"/>
      <c r="H14" s="388"/>
      <c r="I14" s="388"/>
      <c r="J14" s="388"/>
      <c r="K14" s="388"/>
      <c r="L14" s="388"/>
      <c r="M14" s="388"/>
      <c r="N14" s="388"/>
      <c r="O14" s="388"/>
      <c r="P14" s="388"/>
      <c r="Q14" s="388"/>
      <c r="R14" s="93"/>
    </row>
    <row r="15" spans="1:18">
      <c r="B15" s="91"/>
      <c r="C15" s="388"/>
      <c r="D15" s="388"/>
      <c r="E15" s="388"/>
      <c r="F15" s="388"/>
      <c r="G15" s="388"/>
      <c r="H15" s="388"/>
      <c r="I15" s="388"/>
      <c r="J15" s="388"/>
      <c r="K15" s="388"/>
      <c r="L15" s="388"/>
      <c r="M15" s="388"/>
      <c r="N15" s="388"/>
      <c r="O15" s="388"/>
      <c r="P15" s="388"/>
      <c r="Q15" s="388"/>
      <c r="R15" s="93"/>
    </row>
    <row r="16" spans="1:18">
      <c r="B16" s="91"/>
      <c r="C16" s="388"/>
      <c r="D16" s="388"/>
      <c r="E16" s="388"/>
      <c r="F16" s="388"/>
      <c r="G16" s="388"/>
      <c r="H16" s="388"/>
      <c r="I16" s="388"/>
      <c r="J16" s="388"/>
      <c r="K16" s="388"/>
      <c r="L16" s="388"/>
      <c r="M16" s="388"/>
      <c r="N16" s="388"/>
      <c r="O16" s="388"/>
      <c r="P16" s="388"/>
      <c r="Q16" s="388"/>
      <c r="R16" s="93"/>
    </row>
    <row r="17" spans="2:18" ht="15" customHeight="1">
      <c r="B17" s="91"/>
      <c r="C17" s="388"/>
      <c r="D17" s="388"/>
      <c r="E17" s="388"/>
      <c r="F17" s="388"/>
      <c r="G17" s="388"/>
      <c r="H17" s="388"/>
      <c r="I17" s="388"/>
      <c r="J17" s="388"/>
      <c r="K17" s="388"/>
      <c r="L17" s="388"/>
      <c r="M17" s="388"/>
      <c r="N17" s="388"/>
      <c r="O17" s="388"/>
      <c r="P17" s="388"/>
      <c r="Q17" s="388"/>
      <c r="R17" s="93"/>
    </row>
    <row r="18" spans="2:18">
      <c r="B18" s="91"/>
      <c r="C18" s="388"/>
      <c r="D18" s="388"/>
      <c r="E18" s="388"/>
      <c r="F18" s="388"/>
      <c r="G18" s="388"/>
      <c r="H18" s="388"/>
      <c r="I18" s="388"/>
      <c r="J18" s="388"/>
      <c r="K18" s="388"/>
      <c r="L18" s="388"/>
      <c r="M18" s="388"/>
      <c r="N18" s="388"/>
      <c r="O18" s="388"/>
      <c r="P18" s="388"/>
      <c r="Q18" s="388"/>
      <c r="R18" s="93"/>
    </row>
    <row r="19" spans="2:18" ht="6" customHeight="1">
      <c r="B19" s="91"/>
      <c r="C19" s="157"/>
      <c r="D19" s="157"/>
      <c r="E19" s="157"/>
      <c r="F19" s="157"/>
      <c r="G19" s="157"/>
      <c r="H19" s="157"/>
      <c r="I19" s="157"/>
      <c r="J19" s="157"/>
      <c r="K19" s="157"/>
      <c r="L19" s="157"/>
      <c r="M19" s="157"/>
      <c r="N19" s="157"/>
      <c r="O19" s="157"/>
      <c r="P19" s="157"/>
      <c r="Q19" s="157"/>
      <c r="R19" s="93"/>
    </row>
    <row r="20" spans="2:18" ht="15" customHeight="1">
      <c r="B20" s="91"/>
      <c r="C20" s="154" t="s">
        <v>274</v>
      </c>
      <c r="D20" s="157"/>
      <c r="E20" s="157"/>
      <c r="F20" s="157"/>
      <c r="G20" s="157"/>
      <c r="H20" s="157"/>
      <c r="I20" s="157"/>
      <c r="J20" s="157"/>
      <c r="K20" s="157"/>
      <c r="L20" s="157"/>
      <c r="M20" s="157"/>
      <c r="N20" s="157"/>
      <c r="O20" s="157"/>
      <c r="P20" s="157"/>
      <c r="Q20" s="157"/>
      <c r="R20" s="93"/>
    </row>
    <row r="21" spans="2:18" ht="15" customHeight="1">
      <c r="B21" s="91"/>
      <c r="C21" s="73" t="s">
        <v>275</v>
      </c>
      <c r="D21" s="157"/>
      <c r="E21" s="157"/>
      <c r="F21" s="157"/>
      <c r="G21" s="157"/>
      <c r="H21" s="157"/>
      <c r="I21" s="157"/>
      <c r="J21" s="157"/>
      <c r="K21" s="157"/>
      <c r="L21" s="157"/>
      <c r="M21" s="157"/>
      <c r="N21" s="157"/>
      <c r="O21" s="157"/>
      <c r="P21" s="157"/>
      <c r="Q21" s="157"/>
      <c r="R21" s="93"/>
    </row>
    <row r="22" spans="2:18" ht="15" customHeight="1">
      <c r="B22" s="91"/>
      <c r="C22" s="67" t="s">
        <v>268</v>
      </c>
      <c r="D22" s="68"/>
      <c r="E22" s="68"/>
      <c r="F22" s="68"/>
      <c r="G22" s="68"/>
      <c r="H22" s="68"/>
      <c r="I22" s="68"/>
      <c r="J22" s="157"/>
      <c r="K22" s="15" t="s">
        <v>269</v>
      </c>
      <c r="L22" s="157"/>
      <c r="M22" s="157"/>
      <c r="N22" s="157"/>
      <c r="O22" s="157"/>
      <c r="P22" s="157"/>
      <c r="Q22" s="157"/>
      <c r="R22" s="93"/>
    </row>
    <row r="23" spans="2:18" ht="15" customHeight="1">
      <c r="B23" s="91"/>
      <c r="C23" s="157" t="s">
        <v>192</v>
      </c>
      <c r="D23" s="157"/>
      <c r="E23" s="157"/>
      <c r="F23" s="157"/>
      <c r="G23" s="157"/>
      <c r="H23" s="157"/>
      <c r="I23" s="157"/>
      <c r="J23" s="157"/>
      <c r="K23" s="157"/>
      <c r="L23" s="157"/>
      <c r="M23" s="157"/>
      <c r="N23" s="157"/>
      <c r="O23" s="157"/>
      <c r="P23" s="157"/>
      <c r="Q23" s="157"/>
      <c r="R23" s="93"/>
    </row>
    <row r="24" spans="2:18" ht="15" customHeight="1">
      <c r="B24" s="91"/>
      <c r="C24" s="157" t="s">
        <v>193</v>
      </c>
      <c r="D24" s="157"/>
      <c r="E24" s="157"/>
      <c r="F24" s="157"/>
      <c r="G24" s="157"/>
      <c r="H24" s="157"/>
      <c r="I24" s="157"/>
      <c r="J24" s="157"/>
      <c r="K24" s="157"/>
      <c r="L24" s="157"/>
      <c r="M24" s="157"/>
      <c r="N24" s="157"/>
      <c r="O24" s="157"/>
      <c r="P24" s="157"/>
      <c r="Q24" s="157"/>
      <c r="R24" s="93"/>
    </row>
    <row r="25" spans="2:18" ht="15" customHeight="1">
      <c r="B25" s="91"/>
      <c r="C25" s="157" t="s">
        <v>194</v>
      </c>
      <c r="D25" s="157"/>
      <c r="E25" s="157"/>
      <c r="F25" s="157"/>
      <c r="G25" s="157"/>
      <c r="H25" s="157"/>
      <c r="I25" s="157"/>
      <c r="J25" s="157"/>
      <c r="K25" s="157"/>
      <c r="L25" s="157"/>
      <c r="M25" s="157"/>
      <c r="N25" s="157"/>
      <c r="O25" s="157"/>
      <c r="P25" s="157"/>
      <c r="Q25" s="157"/>
      <c r="R25" s="93"/>
    </row>
    <row r="26" spans="2:18" ht="15" customHeight="1">
      <c r="B26" s="91"/>
      <c r="C26" s="157" t="s">
        <v>195</v>
      </c>
      <c r="D26" s="157"/>
      <c r="E26" s="157"/>
      <c r="F26" s="157"/>
      <c r="G26" s="157"/>
      <c r="H26" s="157"/>
      <c r="I26" s="157"/>
      <c r="J26" s="157"/>
      <c r="K26" s="157"/>
      <c r="L26" s="157"/>
      <c r="M26" s="157"/>
      <c r="N26" s="157"/>
      <c r="O26" s="157"/>
      <c r="P26" s="157"/>
      <c r="Q26" s="157"/>
      <c r="R26" s="93"/>
    </row>
    <row r="27" spans="2:18" ht="15" customHeight="1">
      <c r="B27" s="91"/>
      <c r="C27" s="157" t="s">
        <v>191</v>
      </c>
      <c r="D27" s="157"/>
      <c r="E27" s="157"/>
      <c r="F27" s="157"/>
      <c r="G27" s="157"/>
      <c r="H27" s="157"/>
      <c r="I27" s="157"/>
      <c r="J27" s="157"/>
      <c r="K27" s="157"/>
      <c r="L27" s="157"/>
      <c r="M27" s="157"/>
      <c r="N27" s="157"/>
      <c r="O27" s="157"/>
      <c r="P27" s="157"/>
      <c r="Q27" s="157"/>
      <c r="R27" s="93"/>
    </row>
    <row r="28" spans="2:18" ht="6" customHeight="1">
      <c r="B28" s="91"/>
      <c r="C28" s="157"/>
      <c r="D28" s="157"/>
      <c r="E28" s="157"/>
      <c r="F28" s="157"/>
      <c r="G28" s="157"/>
      <c r="H28" s="157"/>
      <c r="I28" s="157"/>
      <c r="J28" s="157"/>
      <c r="K28" s="157"/>
      <c r="L28" s="157"/>
      <c r="M28" s="157"/>
      <c r="N28" s="157"/>
      <c r="O28" s="157"/>
      <c r="P28" s="157"/>
      <c r="Q28" s="157"/>
      <c r="R28" s="93"/>
    </row>
    <row r="29" spans="2:18">
      <c r="B29" s="91"/>
      <c r="C29" s="154" t="s">
        <v>45</v>
      </c>
      <c r="D29" s="157"/>
      <c r="E29" s="157"/>
      <c r="F29" s="157"/>
      <c r="G29" s="157"/>
      <c r="H29" s="157"/>
      <c r="I29" s="157"/>
      <c r="J29" s="157"/>
      <c r="K29" s="157"/>
      <c r="L29" s="157"/>
      <c r="M29" s="157"/>
      <c r="N29" s="157"/>
      <c r="O29" s="157"/>
      <c r="P29" s="157"/>
      <c r="Q29" s="157"/>
      <c r="R29" s="93"/>
    </row>
    <row r="30" spans="2:18" ht="15" customHeight="1">
      <c r="B30" s="91"/>
      <c r="C30" s="380" t="s">
        <v>276</v>
      </c>
      <c r="D30" s="381"/>
      <c r="E30" s="381"/>
      <c r="F30" s="381"/>
      <c r="G30" s="381"/>
      <c r="H30" s="381"/>
      <c r="I30" s="381"/>
      <c r="J30" s="381"/>
      <c r="K30" s="381"/>
      <c r="L30" s="381"/>
      <c r="M30" s="381"/>
      <c r="N30" s="381"/>
      <c r="O30" s="381"/>
      <c r="P30" s="381"/>
      <c r="Q30" s="381"/>
      <c r="R30" s="93"/>
    </row>
    <row r="31" spans="2:18" ht="15" customHeight="1">
      <c r="B31" s="91"/>
      <c r="C31" s="381"/>
      <c r="D31" s="381"/>
      <c r="E31" s="381"/>
      <c r="F31" s="381"/>
      <c r="G31" s="381"/>
      <c r="H31" s="381"/>
      <c r="I31" s="381"/>
      <c r="J31" s="381"/>
      <c r="K31" s="381"/>
      <c r="L31" s="381"/>
      <c r="M31" s="381"/>
      <c r="N31" s="381"/>
      <c r="O31" s="381"/>
      <c r="P31" s="381"/>
      <c r="Q31" s="381"/>
      <c r="R31" s="93"/>
    </row>
    <row r="32" spans="2:18" ht="15" customHeight="1">
      <c r="B32" s="91"/>
      <c r="C32" s="381"/>
      <c r="D32" s="381"/>
      <c r="E32" s="381"/>
      <c r="F32" s="381"/>
      <c r="G32" s="381"/>
      <c r="H32" s="381"/>
      <c r="I32" s="381"/>
      <c r="J32" s="381"/>
      <c r="K32" s="381"/>
      <c r="L32" s="381"/>
      <c r="M32" s="381"/>
      <c r="N32" s="381"/>
      <c r="O32" s="381"/>
      <c r="P32" s="381"/>
      <c r="Q32" s="381"/>
      <c r="R32" s="93"/>
    </row>
    <row r="33" spans="2:18" ht="15" customHeight="1">
      <c r="B33" s="91"/>
      <c r="C33" s="381"/>
      <c r="D33" s="381"/>
      <c r="E33" s="381"/>
      <c r="F33" s="381"/>
      <c r="G33" s="381"/>
      <c r="H33" s="381"/>
      <c r="I33" s="381"/>
      <c r="J33" s="381"/>
      <c r="K33" s="381"/>
      <c r="L33" s="381"/>
      <c r="M33" s="381"/>
      <c r="N33" s="381"/>
      <c r="O33" s="381"/>
      <c r="P33" s="381"/>
      <c r="Q33" s="381"/>
      <c r="R33" s="93"/>
    </row>
    <row r="34" spans="2:18" ht="6" customHeight="1">
      <c r="B34" s="91"/>
      <c r="C34" s="157"/>
      <c r="D34" s="157"/>
      <c r="E34" s="157"/>
      <c r="F34" s="157"/>
      <c r="G34" s="157"/>
      <c r="H34" s="157"/>
      <c r="I34" s="157"/>
      <c r="J34" s="157"/>
      <c r="K34" s="157"/>
      <c r="L34" s="157"/>
      <c r="M34" s="157"/>
      <c r="N34" s="157"/>
      <c r="O34" s="157"/>
      <c r="P34" s="157"/>
      <c r="Q34" s="157"/>
      <c r="R34" s="93"/>
    </row>
    <row r="35" spans="2:18">
      <c r="B35" s="91"/>
      <c r="C35" s="154" t="s">
        <v>37</v>
      </c>
      <c r="D35" s="157"/>
      <c r="E35" s="157"/>
      <c r="F35" s="157"/>
      <c r="G35" s="157"/>
      <c r="H35" s="157"/>
      <c r="I35" s="157"/>
      <c r="J35" s="157"/>
      <c r="K35" s="157"/>
      <c r="L35" s="157"/>
      <c r="M35" s="157"/>
      <c r="N35" s="157"/>
      <c r="O35" s="157"/>
      <c r="P35" s="157"/>
      <c r="Q35" s="157"/>
      <c r="R35" s="93"/>
    </row>
    <row r="36" spans="2:18">
      <c r="B36" s="91"/>
      <c r="C36" s="157" t="s">
        <v>190</v>
      </c>
      <c r="D36" s="157"/>
      <c r="E36" s="157"/>
      <c r="F36" s="157"/>
      <c r="G36" s="157"/>
      <c r="H36" s="157"/>
      <c r="I36" s="157"/>
      <c r="J36" s="62"/>
      <c r="K36" s="157"/>
      <c r="L36" s="157"/>
      <c r="M36" s="157"/>
      <c r="N36" s="157"/>
      <c r="O36" s="157"/>
      <c r="P36" s="62"/>
      <c r="Q36" s="63"/>
      <c r="R36" s="93"/>
    </row>
    <row r="37" spans="2:18">
      <c r="B37" s="91"/>
      <c r="C37" s="157"/>
      <c r="D37" s="157"/>
      <c r="E37" s="157"/>
      <c r="F37" s="157"/>
      <c r="G37" s="157"/>
      <c r="H37" s="157"/>
      <c r="I37" s="157"/>
      <c r="J37" s="157"/>
      <c r="K37" s="157"/>
      <c r="L37" s="157"/>
      <c r="M37" s="157"/>
      <c r="N37" s="157"/>
      <c r="O37" s="157"/>
      <c r="P37" s="157"/>
      <c r="Q37" s="157"/>
      <c r="R37" s="93"/>
    </row>
    <row r="38" spans="2:18">
      <c r="B38" s="91"/>
      <c r="C38" s="157"/>
      <c r="D38" s="157"/>
      <c r="E38" s="157"/>
      <c r="F38" s="157"/>
      <c r="G38" s="157"/>
      <c r="H38" s="157"/>
      <c r="I38" s="157"/>
      <c r="J38" s="85" t="s">
        <v>277</v>
      </c>
      <c r="K38" s="157"/>
      <c r="L38" s="157"/>
      <c r="M38" s="157"/>
      <c r="N38" s="157"/>
      <c r="O38" s="157"/>
      <c r="P38" s="157"/>
      <c r="Q38" s="157"/>
      <c r="R38" s="93"/>
    </row>
    <row r="39" spans="2:18" ht="18.75">
      <c r="B39" s="91"/>
      <c r="C39" s="92"/>
      <c r="D39" s="92"/>
      <c r="E39" s="92"/>
      <c r="F39" s="92"/>
      <c r="G39" s="19"/>
      <c r="H39" s="92"/>
      <c r="I39" s="92"/>
      <c r="J39" s="98" t="s">
        <v>302</v>
      </c>
      <c r="K39" s="92"/>
      <c r="L39" s="92"/>
      <c r="M39" s="92"/>
      <c r="N39" s="92"/>
      <c r="O39" s="92"/>
      <c r="P39" s="92"/>
      <c r="Q39" s="92"/>
      <c r="R39" s="93"/>
    </row>
    <row r="40" spans="2:18" ht="15.75" thickBot="1">
      <c r="B40" s="76"/>
      <c r="C40" s="77"/>
      <c r="D40" s="77"/>
      <c r="E40" s="77"/>
      <c r="F40" s="77"/>
      <c r="G40" s="77"/>
      <c r="H40" s="77"/>
      <c r="I40" s="77"/>
      <c r="J40" s="77"/>
      <c r="K40" s="77"/>
      <c r="L40" s="77"/>
      <c r="M40" s="77"/>
      <c r="N40" s="77"/>
      <c r="O40" s="77"/>
      <c r="P40" s="77"/>
      <c r="Q40" s="77"/>
      <c r="R40" s="80"/>
    </row>
  </sheetData>
  <sheetProtection password="C4A2" sheet="1" objects="1" scenarios="1"/>
  <mergeCells count="7">
    <mergeCell ref="C30:Q33"/>
    <mergeCell ref="B3:R3"/>
    <mergeCell ref="B4:R4"/>
    <mergeCell ref="B5:R5"/>
    <mergeCell ref="C10:Q11"/>
    <mergeCell ref="C14:Q18"/>
    <mergeCell ref="B6:R6"/>
  </mergeCells>
  <hyperlinks>
    <hyperlink ref="J39" location="'User Guide'!A1" display="Start Residential SSO Collection Performance Model"/>
    <hyperlink ref="K22" r:id="rId1"/>
  </hyperlinks>
  <pageMargins left="0.7" right="0.7" top="0.75" bottom="0.75" header="0.3" footer="0.3"/>
  <pageSetup scale="73" orientation="landscape" r:id="rId2"/>
  <headerFooter>
    <oddFooter>Page &amp;P of &amp;N</oddFooter>
  </headerFooter>
</worksheet>
</file>

<file path=xl/worksheets/sheet10.xml><?xml version="1.0" encoding="utf-8"?>
<worksheet xmlns="http://schemas.openxmlformats.org/spreadsheetml/2006/main" xmlns:r="http://schemas.openxmlformats.org/officeDocument/2006/relationships">
  <sheetPr>
    <tabColor theme="6"/>
    <pageSetUpPr fitToPage="1"/>
  </sheetPr>
  <dimension ref="A1:S37"/>
  <sheetViews>
    <sheetView zoomScaleNormal="100" workbookViewId="0">
      <selection activeCell="K22" sqref="K22"/>
    </sheetView>
  </sheetViews>
  <sheetFormatPr defaultRowHeight="15"/>
  <cols>
    <col min="1" max="1" width="5.28515625" style="189" customWidth="1"/>
    <col min="2" max="7" width="9.140625" style="189" customWidth="1"/>
    <col min="8" max="8" width="9.140625" style="189"/>
    <col min="9" max="9" width="9.140625" style="190" customWidth="1"/>
    <col min="10" max="10" width="9.140625" style="190"/>
    <col min="11" max="11" width="11.42578125" style="190" bestFit="1" customWidth="1"/>
    <col min="12" max="14" width="9.140625" style="190"/>
    <col min="15" max="16" width="9.140625" style="190" customWidth="1"/>
    <col min="17" max="18" width="9.140625" style="190"/>
    <col min="19" max="19" width="9.140625" style="190" customWidth="1"/>
    <col min="20" max="20" width="5.28515625" style="190" customWidth="1"/>
    <col min="21" max="16384" width="9.140625" style="190"/>
  </cols>
  <sheetData>
    <row r="1" spans="1:19" ht="15.75" thickBot="1"/>
    <row r="2" spans="1:19">
      <c r="B2" s="192"/>
      <c r="C2" s="193"/>
      <c r="D2" s="193"/>
      <c r="E2" s="193"/>
      <c r="F2" s="193"/>
      <c r="G2" s="193"/>
      <c r="H2" s="193"/>
      <c r="I2" s="193"/>
      <c r="J2" s="193"/>
      <c r="K2" s="193"/>
      <c r="L2" s="193"/>
      <c r="M2" s="193"/>
      <c r="N2" s="193"/>
      <c r="O2" s="193"/>
      <c r="P2" s="193"/>
      <c r="Q2" s="193"/>
      <c r="R2" s="193"/>
      <c r="S2" s="194"/>
    </row>
    <row r="3" spans="1:19" ht="18.75">
      <c r="A3" s="195"/>
      <c r="B3" s="434" t="s">
        <v>295</v>
      </c>
      <c r="C3" s="435"/>
      <c r="D3" s="435"/>
      <c r="E3" s="435"/>
      <c r="F3" s="435"/>
      <c r="G3" s="435"/>
      <c r="H3" s="435"/>
      <c r="I3" s="435"/>
      <c r="J3" s="435"/>
      <c r="K3" s="435"/>
      <c r="L3" s="435"/>
      <c r="M3" s="435"/>
      <c r="N3" s="435"/>
      <c r="O3" s="435"/>
      <c r="P3" s="435"/>
      <c r="Q3" s="435"/>
      <c r="R3" s="435"/>
      <c r="S3" s="436"/>
    </row>
    <row r="4" spans="1:19" ht="18.75">
      <c r="A4" s="195"/>
      <c r="B4" s="427" t="s">
        <v>266</v>
      </c>
      <c r="C4" s="428"/>
      <c r="D4" s="428"/>
      <c r="E4" s="428"/>
      <c r="F4" s="428"/>
      <c r="G4" s="428"/>
      <c r="H4" s="428"/>
      <c r="I4" s="428"/>
      <c r="J4" s="428"/>
      <c r="K4" s="428"/>
      <c r="L4" s="428"/>
      <c r="M4" s="428"/>
      <c r="N4" s="428"/>
      <c r="O4" s="428"/>
      <c r="P4" s="428"/>
      <c r="Q4" s="428"/>
      <c r="R4" s="428"/>
      <c r="S4" s="429"/>
    </row>
    <row r="5" spans="1:19" ht="15.75">
      <c r="B5" s="427" t="s">
        <v>149</v>
      </c>
      <c r="C5" s="428"/>
      <c r="D5" s="428"/>
      <c r="E5" s="428"/>
      <c r="F5" s="428"/>
      <c r="G5" s="428"/>
      <c r="H5" s="428"/>
      <c r="I5" s="428"/>
      <c r="J5" s="428"/>
      <c r="K5" s="428"/>
      <c r="L5" s="428"/>
      <c r="M5" s="428"/>
      <c r="N5" s="428"/>
      <c r="O5" s="428"/>
      <c r="P5" s="428"/>
      <c r="Q5" s="428"/>
      <c r="R5" s="428"/>
      <c r="S5" s="429"/>
    </row>
    <row r="6" spans="1:19" ht="16.5" thickBot="1">
      <c r="B6" s="430" t="s">
        <v>267</v>
      </c>
      <c r="C6" s="431"/>
      <c r="D6" s="431"/>
      <c r="E6" s="431"/>
      <c r="F6" s="431"/>
      <c r="G6" s="431"/>
      <c r="H6" s="431"/>
      <c r="I6" s="431"/>
      <c r="J6" s="431"/>
      <c r="K6" s="431"/>
      <c r="L6" s="431"/>
      <c r="M6" s="431"/>
      <c r="N6" s="431"/>
      <c r="O6" s="431"/>
      <c r="P6" s="431"/>
      <c r="Q6" s="431"/>
      <c r="R6" s="431"/>
      <c r="S6" s="432"/>
    </row>
    <row r="7" spans="1:19" ht="15.75" thickBot="1"/>
    <row r="8" spans="1:19">
      <c r="B8" s="192"/>
      <c r="C8" s="193"/>
      <c r="D8" s="193"/>
      <c r="E8" s="193"/>
      <c r="F8" s="193"/>
      <c r="G8" s="193"/>
      <c r="H8" s="193"/>
      <c r="I8" s="193"/>
      <c r="J8" s="193"/>
      <c r="K8" s="193"/>
      <c r="L8" s="193"/>
      <c r="M8" s="193"/>
      <c r="N8" s="193"/>
      <c r="O8" s="193"/>
      <c r="P8" s="193"/>
      <c r="Q8" s="193"/>
      <c r="R8" s="193"/>
      <c r="S8" s="194"/>
    </row>
    <row r="9" spans="1:19">
      <c r="B9" s="226"/>
      <c r="C9" s="227" t="s">
        <v>26</v>
      </c>
      <c r="D9" s="114" t="s">
        <v>34</v>
      </c>
      <c r="E9" s="109"/>
      <c r="F9" s="109"/>
      <c r="G9" s="109"/>
      <c r="H9" s="109"/>
      <c r="I9" s="109"/>
      <c r="J9" s="109"/>
      <c r="K9" s="133" t="s">
        <v>35</v>
      </c>
      <c r="L9" s="109"/>
      <c r="M9" s="109"/>
      <c r="N9" s="235"/>
      <c r="O9" s="235"/>
      <c r="P9" s="235"/>
      <c r="Q9" s="235"/>
      <c r="R9" s="235"/>
      <c r="S9" s="212"/>
    </row>
    <row r="10" spans="1:19">
      <c r="B10" s="226"/>
      <c r="C10" s="227"/>
      <c r="D10" s="114"/>
      <c r="E10" s="109"/>
      <c r="F10" s="109"/>
      <c r="G10" s="109"/>
      <c r="H10" s="109"/>
      <c r="I10" s="109"/>
      <c r="J10" s="109"/>
      <c r="K10" s="109"/>
      <c r="L10" s="109"/>
      <c r="M10" s="109"/>
      <c r="N10" s="235"/>
      <c r="O10" s="235"/>
      <c r="P10" s="235"/>
      <c r="Q10" s="235"/>
      <c r="R10" s="235"/>
      <c r="S10" s="212"/>
    </row>
    <row r="11" spans="1:19">
      <c r="B11" s="226"/>
      <c r="C11" s="227" t="s">
        <v>17</v>
      </c>
      <c r="D11" s="114" t="s">
        <v>36</v>
      </c>
      <c r="E11" s="109"/>
      <c r="F11" s="109"/>
      <c r="G11" s="109"/>
      <c r="H11" s="109"/>
      <c r="I11" s="109"/>
      <c r="J11" s="109"/>
      <c r="K11" s="109"/>
      <c r="L11" s="109"/>
      <c r="M11" s="109"/>
      <c r="N11" s="235"/>
      <c r="O11" s="235"/>
      <c r="P11" s="235"/>
      <c r="Q11" s="235"/>
      <c r="R11" s="235"/>
      <c r="S11" s="212"/>
    </row>
    <row r="12" spans="1:19" ht="15.75" thickBot="1">
      <c r="B12" s="226"/>
      <c r="C12" s="227"/>
      <c r="D12" s="114"/>
      <c r="E12" s="109"/>
      <c r="F12" s="109"/>
      <c r="G12" s="109"/>
      <c r="H12" s="109"/>
      <c r="I12" s="109"/>
      <c r="J12" s="109"/>
      <c r="K12" s="109"/>
      <c r="L12" s="109"/>
      <c r="M12" s="109"/>
      <c r="N12" s="235"/>
      <c r="O12" s="235"/>
      <c r="P12" s="235"/>
      <c r="Q12" s="235"/>
      <c r="R12" s="235"/>
      <c r="S12" s="212"/>
    </row>
    <row r="13" spans="1:19" ht="15" customHeight="1" thickBot="1">
      <c r="B13" s="226"/>
      <c r="C13" s="227"/>
      <c r="D13" s="114"/>
      <c r="E13" s="109" t="s">
        <v>246</v>
      </c>
      <c r="F13" s="109"/>
      <c r="G13" s="109"/>
      <c r="H13" s="109"/>
      <c r="I13" s="109"/>
      <c r="J13" s="109"/>
      <c r="K13" s="109"/>
      <c r="L13" s="109"/>
      <c r="M13" s="109"/>
      <c r="N13" s="315"/>
      <c r="O13" s="235"/>
      <c r="P13" s="235"/>
      <c r="Q13" s="235"/>
      <c r="R13" s="235"/>
      <c r="S13" s="212"/>
    </row>
    <row r="14" spans="1:19" ht="15.75" thickBot="1">
      <c r="B14" s="226"/>
      <c r="C14" s="227"/>
      <c r="D14" s="114"/>
      <c r="E14" s="109"/>
      <c r="F14" s="109"/>
      <c r="G14" s="109"/>
      <c r="H14" s="109"/>
      <c r="I14" s="109"/>
      <c r="J14" s="109"/>
      <c r="K14" s="109"/>
      <c r="L14" s="109"/>
      <c r="M14" s="109"/>
      <c r="N14" s="235"/>
      <c r="O14" s="235"/>
      <c r="P14" s="235"/>
      <c r="Q14" s="235"/>
      <c r="R14" s="235"/>
      <c r="S14" s="212"/>
    </row>
    <row r="15" spans="1:19" ht="15" customHeight="1" thickBot="1">
      <c r="B15" s="226"/>
      <c r="C15" s="227"/>
      <c r="D15" s="114"/>
      <c r="E15" s="109" t="s">
        <v>247</v>
      </c>
      <c r="F15" s="109"/>
      <c r="G15" s="109"/>
      <c r="H15" s="109"/>
      <c r="I15" s="109"/>
      <c r="J15" s="109"/>
      <c r="K15" s="109"/>
      <c r="L15" s="109"/>
      <c r="M15" s="109"/>
      <c r="N15" s="315"/>
      <c r="O15" s="235"/>
      <c r="P15" s="235"/>
      <c r="Q15" s="235"/>
      <c r="R15" s="235"/>
      <c r="S15" s="212"/>
    </row>
    <row r="16" spans="1:19" ht="15.75" thickBot="1">
      <c r="B16" s="226"/>
      <c r="C16" s="227"/>
      <c r="D16" s="114"/>
      <c r="E16" s="109"/>
      <c r="F16" s="109"/>
      <c r="G16" s="109"/>
      <c r="H16" s="109"/>
      <c r="I16" s="109"/>
      <c r="J16" s="109"/>
      <c r="K16" s="109"/>
      <c r="L16" s="109"/>
      <c r="M16" s="109"/>
      <c r="N16" s="235"/>
      <c r="O16" s="235"/>
      <c r="P16" s="235"/>
      <c r="Q16" s="235"/>
      <c r="R16" s="235"/>
      <c r="S16" s="212"/>
    </row>
    <row r="17" spans="2:19" ht="15" customHeight="1" thickBot="1">
      <c r="B17" s="226"/>
      <c r="C17" s="227"/>
      <c r="D17" s="114"/>
      <c r="E17" s="109" t="s">
        <v>248</v>
      </c>
      <c r="F17" s="109"/>
      <c r="G17" s="109"/>
      <c r="H17" s="109"/>
      <c r="I17" s="109"/>
      <c r="J17" s="109"/>
      <c r="K17" s="109"/>
      <c r="L17" s="109"/>
      <c r="M17" s="109"/>
      <c r="N17" s="313">
        <f>N15-N13</f>
        <v>0</v>
      </c>
      <c r="O17" s="235"/>
      <c r="P17" s="235"/>
      <c r="Q17" s="235"/>
      <c r="R17" s="235"/>
      <c r="S17" s="212"/>
    </row>
    <row r="18" spans="2:19">
      <c r="B18" s="226"/>
      <c r="C18" s="227"/>
      <c r="D18" s="261"/>
      <c r="E18" s="235"/>
      <c r="F18" s="235"/>
      <c r="G18" s="235"/>
      <c r="H18" s="235"/>
      <c r="I18" s="235"/>
      <c r="J18" s="235"/>
      <c r="K18" s="235"/>
      <c r="L18" s="235"/>
      <c r="M18" s="235"/>
      <c r="N18" s="235"/>
      <c r="O18" s="235"/>
      <c r="P18" s="235"/>
      <c r="Q18" s="235"/>
      <c r="R18" s="235"/>
      <c r="S18" s="212"/>
    </row>
    <row r="19" spans="2:19">
      <c r="B19" s="226"/>
      <c r="C19" s="437" t="s">
        <v>252</v>
      </c>
      <c r="D19" s="437"/>
      <c r="E19" s="437"/>
      <c r="F19" s="437"/>
      <c r="G19" s="437"/>
      <c r="H19" s="437"/>
      <c r="I19" s="437"/>
      <c r="J19" s="437"/>
      <c r="K19" s="437"/>
      <c r="L19" s="437"/>
      <c r="M19" s="437"/>
      <c r="N19" s="437"/>
      <c r="O19" s="437"/>
      <c r="P19" s="437"/>
      <c r="Q19" s="437"/>
      <c r="R19" s="235"/>
      <c r="S19" s="212"/>
    </row>
    <row r="20" spans="2:19">
      <c r="B20" s="226"/>
      <c r="C20" s="437"/>
      <c r="D20" s="437"/>
      <c r="E20" s="437"/>
      <c r="F20" s="437"/>
      <c r="G20" s="437"/>
      <c r="H20" s="437"/>
      <c r="I20" s="437"/>
      <c r="J20" s="437"/>
      <c r="K20" s="437"/>
      <c r="L20" s="437"/>
      <c r="M20" s="437"/>
      <c r="N20" s="437"/>
      <c r="O20" s="437"/>
      <c r="P20" s="437"/>
      <c r="Q20" s="437"/>
      <c r="R20" s="235"/>
      <c r="S20" s="212"/>
    </row>
    <row r="21" spans="2:19">
      <c r="B21" s="226"/>
      <c r="C21" s="437"/>
      <c r="D21" s="437"/>
      <c r="E21" s="437"/>
      <c r="F21" s="437"/>
      <c r="G21" s="437"/>
      <c r="H21" s="437"/>
      <c r="I21" s="437"/>
      <c r="J21" s="437"/>
      <c r="K21" s="437"/>
      <c r="L21" s="437"/>
      <c r="M21" s="437"/>
      <c r="N21" s="437"/>
      <c r="O21" s="437"/>
      <c r="P21" s="437"/>
      <c r="Q21" s="437"/>
      <c r="R21" s="235"/>
      <c r="S21" s="212"/>
    </row>
    <row r="22" spans="2:19">
      <c r="B22" s="226"/>
      <c r="C22" s="227"/>
      <c r="D22" s="261"/>
      <c r="E22" s="235"/>
      <c r="F22" s="235"/>
      <c r="G22" s="235"/>
      <c r="H22" s="235"/>
      <c r="I22" s="235"/>
      <c r="J22" s="235"/>
      <c r="K22" s="235"/>
      <c r="L22" s="235"/>
      <c r="M22" s="235"/>
      <c r="N22" s="235"/>
      <c r="O22" s="235"/>
      <c r="P22" s="235"/>
      <c r="Q22" s="235"/>
      <c r="R22" s="235"/>
      <c r="S22" s="212"/>
    </row>
    <row r="23" spans="2:19">
      <c r="B23" s="226"/>
      <c r="C23" s="227"/>
      <c r="D23" s="261"/>
      <c r="E23" s="235"/>
      <c r="F23" s="235"/>
      <c r="G23" s="235"/>
      <c r="H23" s="235"/>
      <c r="I23" s="235"/>
      <c r="J23" s="235"/>
      <c r="K23" s="235"/>
      <c r="L23" s="235"/>
      <c r="M23" s="235"/>
      <c r="N23" s="235"/>
      <c r="O23" s="235"/>
      <c r="P23" s="235"/>
      <c r="Q23" s="235"/>
      <c r="R23" s="235"/>
      <c r="S23" s="212"/>
    </row>
    <row r="24" spans="2:19">
      <c r="B24" s="226"/>
      <c r="C24" s="227"/>
      <c r="D24" s="261"/>
      <c r="E24" s="235"/>
      <c r="F24" s="235"/>
      <c r="G24" s="235"/>
      <c r="H24" s="235"/>
      <c r="I24" s="235"/>
      <c r="J24" s="235"/>
      <c r="K24" s="235"/>
      <c r="L24" s="235"/>
      <c r="M24" s="235"/>
      <c r="N24" s="235"/>
      <c r="O24" s="235"/>
      <c r="P24" s="235"/>
      <c r="Q24" s="235"/>
      <c r="R24" s="235"/>
      <c r="S24" s="212"/>
    </row>
    <row r="25" spans="2:19">
      <c r="B25" s="226"/>
      <c r="C25" s="227"/>
      <c r="D25" s="261"/>
      <c r="E25" s="235"/>
      <c r="F25" s="235"/>
      <c r="G25" s="235"/>
      <c r="H25" s="235"/>
      <c r="I25" s="235"/>
      <c r="J25" s="235"/>
      <c r="K25" s="235"/>
      <c r="L25" s="235"/>
      <c r="M25" s="235"/>
      <c r="N25" s="235"/>
      <c r="O25" s="235"/>
      <c r="P25" s="235"/>
      <c r="Q25" s="235"/>
      <c r="R25" s="235"/>
      <c r="S25" s="212"/>
    </row>
    <row r="26" spans="2:19">
      <c r="B26" s="226"/>
      <c r="C26" s="227"/>
      <c r="D26" s="261"/>
      <c r="E26" s="235"/>
      <c r="F26" s="235"/>
      <c r="G26" s="235"/>
      <c r="H26" s="235"/>
      <c r="I26" s="235"/>
      <c r="J26" s="235"/>
      <c r="K26" s="235"/>
      <c r="L26" s="235"/>
      <c r="M26" s="235"/>
      <c r="N26" s="235"/>
      <c r="O26" s="235"/>
      <c r="P26" s="235"/>
      <c r="Q26" s="235"/>
      <c r="R26" s="235"/>
      <c r="S26" s="212"/>
    </row>
    <row r="27" spans="2:19">
      <c r="B27" s="226"/>
      <c r="C27" s="227"/>
      <c r="D27" s="261"/>
      <c r="E27" s="235"/>
      <c r="F27" s="235"/>
      <c r="G27" s="235"/>
      <c r="H27" s="235"/>
      <c r="I27" s="235"/>
      <c r="J27" s="235"/>
      <c r="K27" s="235"/>
      <c r="L27" s="235"/>
      <c r="M27" s="235"/>
      <c r="N27" s="235"/>
      <c r="O27" s="235"/>
      <c r="P27" s="235"/>
      <c r="Q27" s="235"/>
      <c r="R27" s="235"/>
      <c r="S27" s="212"/>
    </row>
    <row r="28" spans="2:19">
      <c r="B28" s="226"/>
      <c r="C28" s="227"/>
      <c r="D28" s="261"/>
      <c r="E28" s="235"/>
      <c r="F28" s="235"/>
      <c r="G28" s="235"/>
      <c r="H28" s="235"/>
      <c r="I28" s="235"/>
      <c r="J28" s="235"/>
      <c r="K28" s="235"/>
      <c r="L28" s="235"/>
      <c r="M28" s="235"/>
      <c r="N28" s="235"/>
      <c r="O28" s="235"/>
      <c r="P28" s="235"/>
      <c r="Q28" s="235"/>
      <c r="R28" s="235"/>
      <c r="S28" s="212"/>
    </row>
    <row r="29" spans="2:19">
      <c r="B29" s="226"/>
      <c r="C29" s="227"/>
      <c r="D29" s="261"/>
      <c r="E29" s="235"/>
      <c r="F29" s="235"/>
      <c r="G29" s="235"/>
      <c r="H29" s="235"/>
      <c r="I29" s="235"/>
      <c r="J29" s="235"/>
      <c r="K29" s="235"/>
      <c r="L29" s="235"/>
      <c r="M29" s="235"/>
      <c r="N29" s="235"/>
      <c r="O29" s="235"/>
      <c r="P29" s="235"/>
      <c r="Q29" s="235"/>
      <c r="R29" s="235"/>
      <c r="S29" s="212"/>
    </row>
    <row r="30" spans="2:19">
      <c r="B30" s="226"/>
      <c r="C30" s="227"/>
      <c r="D30" s="261"/>
      <c r="E30" s="235"/>
      <c r="F30" s="235"/>
      <c r="G30" s="235"/>
      <c r="H30" s="235"/>
      <c r="I30" s="235"/>
      <c r="J30" s="235"/>
      <c r="K30" s="235"/>
      <c r="L30" s="235"/>
      <c r="M30" s="235"/>
      <c r="N30" s="235"/>
      <c r="O30" s="235"/>
      <c r="P30" s="235"/>
      <c r="Q30" s="235"/>
      <c r="R30" s="235"/>
      <c r="S30" s="212"/>
    </row>
    <row r="31" spans="2:19">
      <c r="B31" s="226"/>
      <c r="C31" s="227"/>
      <c r="D31" s="261"/>
      <c r="E31" s="235"/>
      <c r="F31" s="235"/>
      <c r="G31" s="235"/>
      <c r="H31" s="235"/>
      <c r="I31" s="235"/>
      <c r="J31" s="235"/>
      <c r="K31" s="235"/>
      <c r="L31" s="235"/>
      <c r="M31" s="235"/>
      <c r="N31" s="235"/>
      <c r="O31" s="235"/>
      <c r="P31" s="235"/>
      <c r="Q31" s="235"/>
      <c r="R31" s="235"/>
      <c r="S31" s="212"/>
    </row>
    <row r="32" spans="2:19">
      <c r="B32" s="226"/>
      <c r="C32" s="227"/>
      <c r="D32" s="261"/>
      <c r="E32" s="235"/>
      <c r="F32" s="235"/>
      <c r="G32" s="235"/>
      <c r="H32" s="235"/>
      <c r="I32" s="235"/>
      <c r="J32" s="235"/>
      <c r="K32" s="235"/>
      <c r="L32" s="235"/>
      <c r="M32" s="235"/>
      <c r="N32" s="235"/>
      <c r="O32" s="235"/>
      <c r="P32" s="235"/>
      <c r="Q32" s="235"/>
      <c r="R32" s="235"/>
      <c r="S32" s="212"/>
    </row>
    <row r="33" spans="2:19">
      <c r="B33" s="226"/>
      <c r="C33" s="235"/>
      <c r="D33" s="235"/>
      <c r="E33" s="235"/>
      <c r="F33" s="235"/>
      <c r="G33" s="235"/>
      <c r="H33" s="235"/>
      <c r="I33" s="235"/>
      <c r="J33" s="235"/>
      <c r="K33" s="235"/>
      <c r="L33" s="235"/>
      <c r="M33" s="235"/>
      <c r="N33" s="235"/>
      <c r="O33" s="235"/>
      <c r="P33" s="235"/>
      <c r="Q33" s="235"/>
      <c r="R33" s="235"/>
      <c r="S33" s="212"/>
    </row>
    <row r="34" spans="2:19">
      <c r="B34" s="226"/>
      <c r="C34" s="235"/>
      <c r="D34" s="235"/>
      <c r="E34" s="235"/>
      <c r="F34" s="235"/>
      <c r="G34" s="235"/>
      <c r="H34" s="235"/>
      <c r="I34" s="235"/>
      <c r="J34" s="235"/>
      <c r="K34" s="235"/>
      <c r="L34" s="235"/>
      <c r="M34" s="235"/>
      <c r="N34" s="235"/>
      <c r="O34" s="235"/>
      <c r="P34" s="235"/>
      <c r="Q34" s="235"/>
      <c r="R34" s="235"/>
      <c r="S34" s="212"/>
    </row>
    <row r="35" spans="2:19">
      <c r="B35" s="226"/>
      <c r="C35" s="235"/>
      <c r="D35" s="235"/>
      <c r="E35" s="235"/>
      <c r="F35" s="235"/>
      <c r="G35" s="235"/>
      <c r="H35" s="235"/>
      <c r="I35" s="235"/>
      <c r="J35" s="247"/>
      <c r="K35" s="270" t="s">
        <v>11</v>
      </c>
      <c r="L35" s="248"/>
      <c r="M35" s="235"/>
      <c r="N35" s="235"/>
      <c r="O35" s="235"/>
      <c r="P35" s="235"/>
      <c r="Q35" s="235"/>
      <c r="R35" s="235"/>
      <c r="S35" s="212"/>
    </row>
    <row r="36" spans="2:19">
      <c r="B36" s="226"/>
      <c r="C36" s="235"/>
      <c r="D36" s="235"/>
      <c r="E36" s="235"/>
      <c r="F36" s="235"/>
      <c r="G36" s="235"/>
      <c r="H36" s="235"/>
      <c r="I36" s="235"/>
      <c r="J36" s="235"/>
      <c r="K36" s="249" t="s">
        <v>6</v>
      </c>
      <c r="L36" s="248"/>
      <c r="M36" s="235"/>
      <c r="N36" s="235"/>
      <c r="O36" s="235"/>
      <c r="P36" s="235"/>
      <c r="Q36" s="314"/>
      <c r="R36" s="271" t="s">
        <v>5</v>
      </c>
      <c r="S36" s="212"/>
    </row>
    <row r="37" spans="2:19" ht="15.75" thickBot="1">
      <c r="B37" s="251"/>
      <c r="C37" s="252"/>
      <c r="D37" s="252"/>
      <c r="E37" s="252"/>
      <c r="F37" s="252"/>
      <c r="G37" s="252"/>
      <c r="H37" s="252"/>
      <c r="I37" s="252"/>
      <c r="J37" s="252"/>
      <c r="K37" s="252"/>
      <c r="L37" s="252"/>
      <c r="M37" s="252"/>
      <c r="N37" s="252"/>
      <c r="O37" s="252"/>
      <c r="P37" s="252"/>
      <c r="Q37" s="252"/>
      <c r="R37" s="252"/>
      <c r="S37" s="253"/>
    </row>
  </sheetData>
  <sheetProtection password="C4A2" sheet="1" objects="1" scenarios="1"/>
  <mergeCells count="5">
    <mergeCell ref="B3:S3"/>
    <mergeCell ref="B4:S4"/>
    <mergeCell ref="B5:S5"/>
    <mergeCell ref="C19:Q21"/>
    <mergeCell ref="B6:S6"/>
  </mergeCells>
  <hyperlinks>
    <hyperlink ref="K36" location="'Results Operational'!A1" display="Next Page"/>
    <hyperlink ref="K9" r:id="rId1"/>
    <hyperlink ref="R36" location="'Other Financial Impacts'!A1" display="Previous Page"/>
  </hyperlinks>
  <pageMargins left="0.7" right="0.7" top="0.75" bottom="0.75" header="0.3" footer="0.3"/>
  <pageSetup scale="69" orientation="landscape" r:id="rId2"/>
  <headerFooter>
    <oddFooter>Page &amp;P of &amp;N</oddFooter>
  </headerFooter>
  <ignoredErrors>
    <ignoredError sqref="C9:C11" numberStoredAsText="1"/>
  </ignoredErrors>
</worksheet>
</file>

<file path=xl/worksheets/sheet11.xml><?xml version="1.0" encoding="utf-8"?>
<worksheet xmlns="http://schemas.openxmlformats.org/spreadsheetml/2006/main" xmlns:r="http://schemas.openxmlformats.org/officeDocument/2006/relationships">
  <sheetPr>
    <tabColor theme="6"/>
    <pageSetUpPr fitToPage="1"/>
  </sheetPr>
  <dimension ref="A1:R36"/>
  <sheetViews>
    <sheetView topLeftCell="A4" zoomScaleNormal="100" workbookViewId="0">
      <selection activeCell="A4" sqref="A1:XFD1048576"/>
    </sheetView>
  </sheetViews>
  <sheetFormatPr defaultRowHeight="15"/>
  <cols>
    <col min="1" max="1" width="5.28515625" style="189" customWidth="1"/>
    <col min="2" max="7" width="9.140625" style="189" customWidth="1"/>
    <col min="8" max="8" width="9.140625" style="189"/>
    <col min="9" max="9" width="9.140625" style="190" customWidth="1"/>
    <col min="10" max="10" width="9.140625" style="190"/>
    <col min="11" max="11" width="11.42578125" style="190" bestFit="1" customWidth="1"/>
    <col min="12" max="12" width="9.42578125" style="190" bestFit="1" customWidth="1"/>
    <col min="13" max="14" width="9.140625" style="190"/>
    <col min="15" max="16" width="9.140625" style="190" customWidth="1"/>
    <col min="17" max="17" width="9.140625" style="190"/>
    <col min="18" max="18" width="9.140625" style="190" customWidth="1"/>
    <col min="19" max="19" width="5.28515625" style="190" customWidth="1"/>
    <col min="20" max="21" width="10.140625" style="190" bestFit="1" customWidth="1"/>
    <col min="22" max="16384" width="9.140625" style="190"/>
  </cols>
  <sheetData>
    <row r="1" spans="1:18" ht="15.75" thickBot="1"/>
    <row r="2" spans="1:18">
      <c r="B2" s="192"/>
      <c r="C2" s="193"/>
      <c r="D2" s="193"/>
      <c r="E2" s="193"/>
      <c r="F2" s="193"/>
      <c r="G2" s="193"/>
      <c r="H2" s="193"/>
      <c r="I2" s="193"/>
      <c r="J2" s="193"/>
      <c r="K2" s="193"/>
      <c r="L2" s="193"/>
      <c r="M2" s="193"/>
      <c r="N2" s="193"/>
      <c r="O2" s="193"/>
      <c r="P2" s="193"/>
      <c r="Q2" s="193"/>
      <c r="R2" s="194"/>
    </row>
    <row r="3" spans="1:18" ht="18.75">
      <c r="A3" s="195"/>
      <c r="B3" s="434" t="s">
        <v>296</v>
      </c>
      <c r="C3" s="435"/>
      <c r="D3" s="435"/>
      <c r="E3" s="435"/>
      <c r="F3" s="435"/>
      <c r="G3" s="435"/>
      <c r="H3" s="435"/>
      <c r="I3" s="435"/>
      <c r="J3" s="435"/>
      <c r="K3" s="435"/>
      <c r="L3" s="435"/>
      <c r="M3" s="435"/>
      <c r="N3" s="435"/>
      <c r="O3" s="435"/>
      <c r="P3" s="435"/>
      <c r="Q3" s="435"/>
      <c r="R3" s="436"/>
    </row>
    <row r="4" spans="1:18" ht="18.75">
      <c r="A4" s="195"/>
      <c r="B4" s="427" t="s">
        <v>266</v>
      </c>
      <c r="C4" s="428"/>
      <c r="D4" s="428"/>
      <c r="E4" s="428"/>
      <c r="F4" s="428"/>
      <c r="G4" s="428"/>
      <c r="H4" s="428"/>
      <c r="I4" s="428"/>
      <c r="J4" s="428"/>
      <c r="K4" s="428"/>
      <c r="L4" s="428"/>
      <c r="M4" s="428"/>
      <c r="N4" s="428"/>
      <c r="O4" s="428"/>
      <c r="P4" s="428"/>
      <c r="Q4" s="428"/>
      <c r="R4" s="429"/>
    </row>
    <row r="5" spans="1:18" ht="15.75">
      <c r="B5" s="427" t="s">
        <v>149</v>
      </c>
      <c r="C5" s="428"/>
      <c r="D5" s="428"/>
      <c r="E5" s="428"/>
      <c r="F5" s="428"/>
      <c r="G5" s="428"/>
      <c r="H5" s="428"/>
      <c r="I5" s="428"/>
      <c r="J5" s="428"/>
      <c r="K5" s="428"/>
      <c r="L5" s="428"/>
      <c r="M5" s="428"/>
      <c r="N5" s="428"/>
      <c r="O5" s="428"/>
      <c r="P5" s="428"/>
      <c r="Q5" s="428"/>
      <c r="R5" s="429"/>
    </row>
    <row r="6" spans="1:18" ht="16.5" thickBot="1">
      <c r="B6" s="430" t="s">
        <v>267</v>
      </c>
      <c r="C6" s="431"/>
      <c r="D6" s="431"/>
      <c r="E6" s="431"/>
      <c r="F6" s="431"/>
      <c r="G6" s="431"/>
      <c r="H6" s="431"/>
      <c r="I6" s="431"/>
      <c r="J6" s="431"/>
      <c r="K6" s="431"/>
      <c r="L6" s="431"/>
      <c r="M6" s="431"/>
      <c r="N6" s="431"/>
      <c r="O6" s="431"/>
      <c r="P6" s="431"/>
      <c r="Q6" s="431"/>
      <c r="R6" s="432"/>
    </row>
    <row r="7" spans="1:18" ht="15.75" thickBot="1"/>
    <row r="8" spans="1:18">
      <c r="B8" s="192"/>
      <c r="C8" s="193"/>
      <c r="D8" s="193"/>
      <c r="E8" s="193"/>
      <c r="F8" s="193"/>
      <c r="G8" s="193"/>
      <c r="H8" s="193"/>
      <c r="I8" s="193"/>
      <c r="J8" s="193"/>
      <c r="K8" s="193"/>
      <c r="L8" s="193"/>
      <c r="M8" s="193"/>
      <c r="N8" s="193"/>
      <c r="O8" s="193"/>
      <c r="P8" s="193"/>
      <c r="Q8" s="193"/>
      <c r="R8" s="194"/>
    </row>
    <row r="9" spans="1:18">
      <c r="B9" s="210"/>
      <c r="C9" s="211" t="s">
        <v>26</v>
      </c>
      <c r="D9" s="114" t="s">
        <v>154</v>
      </c>
      <c r="E9" s="109"/>
      <c r="F9" s="109"/>
      <c r="G9" s="109"/>
      <c r="H9" s="109"/>
      <c r="I9" s="109"/>
      <c r="J9" s="109"/>
      <c r="K9" s="133"/>
      <c r="L9" s="109"/>
      <c r="M9" s="109"/>
      <c r="N9" s="109"/>
      <c r="O9" s="109"/>
      <c r="P9" s="109"/>
      <c r="Q9" s="109"/>
      <c r="R9" s="259"/>
    </row>
    <row r="10" spans="1:18" ht="6" customHeight="1" thickBot="1">
      <c r="B10" s="210"/>
      <c r="C10" s="211"/>
      <c r="D10" s="114"/>
      <c r="E10" s="109"/>
      <c r="F10" s="109"/>
      <c r="G10" s="109"/>
      <c r="H10" s="109"/>
      <c r="I10" s="109"/>
      <c r="J10" s="109"/>
      <c r="K10" s="109"/>
      <c r="L10" s="109"/>
      <c r="M10" s="109"/>
      <c r="N10" s="109"/>
      <c r="O10" s="109"/>
      <c r="P10" s="109"/>
      <c r="Q10" s="109"/>
      <c r="R10" s="259"/>
    </row>
    <row r="11" spans="1:18" ht="15.75" thickBot="1">
      <c r="B11" s="210"/>
      <c r="C11" s="211"/>
      <c r="D11" s="114" t="s">
        <v>177</v>
      </c>
      <c r="E11" s="109"/>
      <c r="F11" s="109"/>
      <c r="G11" s="109"/>
      <c r="H11" s="109"/>
      <c r="I11" s="109"/>
      <c r="J11" s="109"/>
      <c r="K11" s="109"/>
      <c r="L11" s="109"/>
      <c r="M11" s="109"/>
      <c r="N11" s="134">
        <f>'Community Overiew'!O10</f>
        <v>0</v>
      </c>
      <c r="O11" s="109"/>
      <c r="P11" s="109"/>
      <c r="Q11" s="109"/>
      <c r="R11" s="259"/>
    </row>
    <row r="12" spans="1:18" ht="6" customHeight="1" thickBot="1">
      <c r="B12" s="210"/>
      <c r="C12" s="211"/>
      <c r="D12" s="114"/>
      <c r="E12" s="109"/>
      <c r="F12" s="109"/>
      <c r="G12" s="109"/>
      <c r="H12" s="109"/>
      <c r="I12" s="109"/>
      <c r="J12" s="109"/>
      <c r="K12" s="109"/>
      <c r="L12" s="109"/>
      <c r="M12" s="109"/>
      <c r="N12" s="47"/>
      <c r="O12" s="109"/>
      <c r="P12" s="109"/>
      <c r="Q12" s="109"/>
      <c r="R12" s="259"/>
    </row>
    <row r="13" spans="1:18" ht="15.75" thickBot="1">
      <c r="B13" s="210"/>
      <c r="C13" s="211"/>
      <c r="D13" s="114" t="s">
        <v>174</v>
      </c>
      <c r="E13" s="109"/>
      <c r="F13" s="109"/>
      <c r="G13" s="109"/>
      <c r="H13" s="109"/>
      <c r="I13" s="109"/>
      <c r="J13" s="109"/>
      <c r="K13" s="109"/>
      <c r="L13" s="109"/>
      <c r="M13" s="109"/>
      <c r="N13" s="134">
        <f>'Community Overiew'!O12</f>
        <v>0</v>
      </c>
      <c r="O13" s="109"/>
      <c r="P13" s="109"/>
      <c r="Q13" s="109"/>
      <c r="R13" s="259"/>
    </row>
    <row r="14" spans="1:18" ht="6" customHeight="1" thickBot="1">
      <c r="B14" s="210"/>
      <c r="C14" s="211"/>
      <c r="D14" s="114"/>
      <c r="E14" s="109"/>
      <c r="F14" s="109"/>
      <c r="G14" s="109"/>
      <c r="H14" s="109"/>
      <c r="I14" s="109"/>
      <c r="J14" s="109"/>
      <c r="K14" s="109"/>
      <c r="L14" s="109"/>
      <c r="M14" s="109"/>
      <c r="N14" s="47"/>
      <c r="O14" s="109"/>
      <c r="P14" s="109"/>
      <c r="Q14" s="109"/>
      <c r="R14" s="259"/>
    </row>
    <row r="15" spans="1:18" ht="15.75" thickBot="1">
      <c r="B15" s="210"/>
      <c r="C15" s="211"/>
      <c r="D15" s="114" t="s">
        <v>178</v>
      </c>
      <c r="E15" s="109"/>
      <c r="F15" s="109"/>
      <c r="G15" s="109"/>
      <c r="H15" s="109"/>
      <c r="I15" s="109"/>
      <c r="J15" s="109"/>
      <c r="K15" s="109"/>
      <c r="L15" s="109"/>
      <c r="M15" s="109"/>
      <c r="N15" s="135" t="e">
        <f>N13/N11</f>
        <v>#DIV/0!</v>
      </c>
      <c r="O15" s="109"/>
      <c r="P15" s="109"/>
      <c r="Q15" s="109"/>
      <c r="R15" s="259"/>
    </row>
    <row r="16" spans="1:18" ht="6" customHeight="1" thickBot="1">
      <c r="B16" s="210"/>
      <c r="C16" s="211"/>
      <c r="D16" s="114"/>
      <c r="E16" s="109"/>
      <c r="F16" s="109"/>
      <c r="G16" s="109"/>
      <c r="H16" s="109"/>
      <c r="I16" s="109"/>
      <c r="J16" s="109"/>
      <c r="K16" s="109"/>
      <c r="L16" s="109"/>
      <c r="M16" s="109"/>
      <c r="N16" s="109"/>
      <c r="O16" s="109"/>
      <c r="P16" s="109"/>
      <c r="Q16" s="109"/>
      <c r="R16" s="259"/>
    </row>
    <row r="17" spans="2:18" s="190" customFormat="1" ht="15.75" thickBot="1">
      <c r="B17" s="210"/>
      <c r="C17" s="211" t="s">
        <v>1</v>
      </c>
      <c r="D17" s="114" t="s">
        <v>166</v>
      </c>
      <c r="E17" s="109"/>
      <c r="F17" s="109"/>
      <c r="G17" s="109"/>
      <c r="H17" s="109"/>
      <c r="I17" s="109"/>
      <c r="J17" s="109"/>
      <c r="K17" s="109"/>
      <c r="L17" s="109"/>
      <c r="M17" s="109"/>
      <c r="N17" s="134">
        <f>'Drop-Off Programs'!P47</f>
        <v>0</v>
      </c>
      <c r="O17" s="109"/>
      <c r="P17" s="109"/>
      <c r="Q17" s="109"/>
      <c r="R17" s="259"/>
    </row>
    <row r="18" spans="2:18" s="190" customFormat="1" ht="6" customHeight="1" thickBot="1">
      <c r="B18" s="210"/>
      <c r="C18" s="211"/>
      <c r="D18" s="114"/>
      <c r="E18" s="109"/>
      <c r="F18" s="109"/>
      <c r="G18" s="109"/>
      <c r="H18" s="109"/>
      <c r="I18" s="109"/>
      <c r="J18" s="109"/>
      <c r="K18" s="109"/>
      <c r="L18" s="109"/>
      <c r="M18" s="109"/>
      <c r="N18" s="47"/>
      <c r="O18" s="109"/>
      <c r="P18" s="109"/>
      <c r="Q18" s="109"/>
      <c r="R18" s="259"/>
    </row>
    <row r="19" spans="2:18" s="190" customFormat="1" ht="15.75" thickBot="1">
      <c r="B19" s="210"/>
      <c r="C19" s="211" t="s">
        <v>2</v>
      </c>
      <c r="D19" s="114" t="s">
        <v>179</v>
      </c>
      <c r="E19" s="109"/>
      <c r="F19" s="109"/>
      <c r="G19" s="109"/>
      <c r="H19" s="109"/>
      <c r="I19" s="109"/>
      <c r="J19" s="109"/>
      <c r="K19" s="109"/>
      <c r="L19" s="109"/>
      <c r="M19" s="109"/>
      <c r="N19" s="134">
        <f>'Other Financial Impacts'!J19</f>
        <v>0</v>
      </c>
      <c r="O19" s="109"/>
      <c r="P19" s="109"/>
      <c r="Q19" s="109"/>
      <c r="R19" s="259"/>
    </row>
    <row r="20" spans="2:18" s="190" customFormat="1" ht="6" customHeight="1">
      <c r="B20" s="210"/>
      <c r="C20" s="211"/>
      <c r="D20" s="114"/>
      <c r="E20" s="109"/>
      <c r="F20" s="109"/>
      <c r="G20" s="109"/>
      <c r="H20" s="109"/>
      <c r="I20" s="109"/>
      <c r="J20" s="109"/>
      <c r="K20" s="109"/>
      <c r="L20" s="109"/>
      <c r="M20" s="109"/>
      <c r="N20" s="109"/>
      <c r="O20" s="109"/>
      <c r="P20" s="109"/>
      <c r="Q20" s="109"/>
      <c r="R20" s="259"/>
    </row>
    <row r="21" spans="2:18" s="190" customFormat="1">
      <c r="B21" s="210"/>
      <c r="C21" s="211" t="s">
        <v>16</v>
      </c>
      <c r="D21" s="114" t="s">
        <v>155</v>
      </c>
      <c r="E21" s="109"/>
      <c r="F21" s="109"/>
      <c r="G21" s="109"/>
      <c r="H21" s="109"/>
      <c r="I21" s="109"/>
      <c r="J21" s="109"/>
      <c r="K21" s="109"/>
      <c r="L21" s="109"/>
      <c r="M21" s="109"/>
      <c r="N21" s="109"/>
      <c r="O21" s="109"/>
      <c r="P21" s="109"/>
      <c r="Q21" s="109"/>
      <c r="R21" s="259"/>
    </row>
    <row r="22" spans="2:18" s="190" customFormat="1" ht="6" customHeight="1" thickBot="1">
      <c r="B22" s="210"/>
      <c r="C22" s="211"/>
      <c r="D22" s="114"/>
      <c r="E22" s="109"/>
      <c r="F22" s="109"/>
      <c r="G22" s="109"/>
      <c r="H22" s="109"/>
      <c r="I22" s="109"/>
      <c r="J22" s="109"/>
      <c r="K22" s="109"/>
      <c r="L22" s="109"/>
      <c r="M22" s="109"/>
      <c r="N22" s="109"/>
      <c r="O22" s="109"/>
      <c r="P22" s="109"/>
      <c r="Q22" s="109"/>
      <c r="R22" s="259"/>
    </row>
    <row r="23" spans="2:18" s="190" customFormat="1" ht="15.75" thickBot="1">
      <c r="B23" s="210"/>
      <c r="C23" s="211"/>
      <c r="D23" s="215" t="s">
        <v>38</v>
      </c>
      <c r="E23" s="109"/>
      <c r="F23" s="109"/>
      <c r="G23" s="136">
        <f>'Drop-Off Programs'!O24</f>
        <v>0</v>
      </c>
      <c r="H23" s="114" t="s">
        <v>325</v>
      </c>
      <c r="I23" s="109"/>
      <c r="J23" s="109"/>
      <c r="K23" s="109"/>
      <c r="L23" s="109"/>
      <c r="M23" s="109"/>
      <c r="N23" s="109"/>
      <c r="O23" s="109"/>
      <c r="P23" s="109"/>
      <c r="Q23" s="109"/>
      <c r="R23" s="259"/>
    </row>
    <row r="24" spans="2:18" s="190" customFormat="1" ht="6" customHeight="1" thickBot="1">
      <c r="B24" s="210"/>
      <c r="C24" s="211"/>
      <c r="D24" s="114"/>
      <c r="E24" s="109"/>
      <c r="F24" s="109"/>
      <c r="G24" s="137"/>
      <c r="H24" s="109"/>
      <c r="I24" s="109"/>
      <c r="J24" s="109"/>
      <c r="K24" s="109"/>
      <c r="L24" s="109"/>
      <c r="M24" s="109"/>
      <c r="N24" s="109"/>
      <c r="O24" s="109"/>
      <c r="P24" s="109"/>
      <c r="Q24" s="109"/>
      <c r="R24" s="259"/>
    </row>
    <row r="25" spans="2:18" s="190" customFormat="1" ht="15.75" thickBot="1">
      <c r="B25" s="210"/>
      <c r="C25" s="211"/>
      <c r="D25" s="215" t="s">
        <v>13</v>
      </c>
      <c r="E25" s="215"/>
      <c r="F25" s="211"/>
      <c r="G25" s="136">
        <f>'Drop-Off Programs'!G34</f>
        <v>0</v>
      </c>
      <c r="H25" s="114" t="str">
        <f>'Drop-Off Programs'!H34</f>
        <v xml:space="preserve">   Fruits, Vegetables, and Bakery</v>
      </c>
      <c r="I25" s="138"/>
      <c r="J25" s="138"/>
      <c r="K25" s="138"/>
      <c r="L25" s="138"/>
      <c r="M25" s="138"/>
      <c r="N25" s="136">
        <f>'Drop-Off Programs'!N34</f>
        <v>0</v>
      </c>
      <c r="O25" s="114" t="str">
        <f>'Drop-Off Programs'!O34</f>
        <v xml:space="preserve">   Other Food Scraps</v>
      </c>
      <c r="P25" s="109"/>
      <c r="Q25" s="109"/>
      <c r="R25" s="259"/>
    </row>
    <row r="26" spans="2:18" s="190" customFormat="1" ht="6" customHeight="1" thickBot="1">
      <c r="B26" s="210"/>
      <c r="C26" s="211"/>
      <c r="D26" s="211"/>
      <c r="E26" s="211"/>
      <c r="F26" s="211"/>
      <c r="G26" s="139"/>
      <c r="H26" s="109"/>
      <c r="I26" s="138"/>
      <c r="J26" s="138"/>
      <c r="K26" s="138"/>
      <c r="L26" s="138"/>
      <c r="M26" s="138"/>
      <c r="N26" s="140"/>
      <c r="O26" s="141"/>
      <c r="P26" s="141"/>
      <c r="Q26" s="109"/>
      <c r="R26" s="259"/>
    </row>
    <row r="27" spans="2:18" s="190" customFormat="1" ht="15.75" thickBot="1">
      <c r="B27" s="210"/>
      <c r="C27" s="211"/>
      <c r="D27" s="215" t="str">
        <f>'Refuse Composition'!C25</f>
        <v>Non-Recyclable Paper</v>
      </c>
      <c r="E27" s="215"/>
      <c r="F27" s="211"/>
      <c r="G27" s="136">
        <f>'Drop-Off Programs'!G36</f>
        <v>0</v>
      </c>
      <c r="H27" s="114" t="str">
        <f>'Drop-Off Programs'!H36</f>
        <v xml:space="preserve">   Non-Recyclable Paper</v>
      </c>
      <c r="I27" s="138"/>
      <c r="J27" s="138"/>
      <c r="K27" s="138"/>
      <c r="L27" s="138"/>
      <c r="M27" s="138"/>
      <c r="N27" s="114"/>
      <c r="O27" s="114"/>
      <c r="P27" s="109"/>
      <c r="Q27" s="109"/>
      <c r="R27" s="259"/>
    </row>
    <row r="28" spans="2:18" s="190" customFormat="1" ht="6" customHeight="1" thickBot="1">
      <c r="B28" s="210"/>
      <c r="C28" s="211"/>
      <c r="D28" s="215"/>
      <c r="E28" s="211"/>
      <c r="F28" s="211"/>
      <c r="G28" s="139"/>
      <c r="H28" s="109"/>
      <c r="I28" s="138"/>
      <c r="J28" s="138"/>
      <c r="K28" s="138"/>
      <c r="L28" s="138"/>
      <c r="M28" s="138"/>
      <c r="N28" s="139"/>
      <c r="O28" s="141"/>
      <c r="P28" s="141"/>
      <c r="Q28" s="109"/>
      <c r="R28" s="259"/>
    </row>
    <row r="29" spans="2:18" s="190" customFormat="1" ht="15.75" thickBot="1">
      <c r="B29" s="210"/>
      <c r="C29" s="211"/>
      <c r="D29" s="215" t="str">
        <f>'Refuse Composition'!C27</f>
        <v>Other Organics</v>
      </c>
      <c r="E29" s="109"/>
      <c r="F29" s="109"/>
      <c r="G29" s="136">
        <f>'Drop-Off Programs'!G38</f>
        <v>0</v>
      </c>
      <c r="H29" s="114" t="str">
        <f>'Drop-Off Programs'!H38</f>
        <v xml:space="preserve">   Wood (Non-C&amp;D)</v>
      </c>
      <c r="I29" s="109"/>
      <c r="J29" s="109"/>
      <c r="K29" s="109"/>
      <c r="L29" s="109"/>
      <c r="M29" s="109"/>
      <c r="N29" s="136">
        <f>'Drop-Off Programs'!N38</f>
        <v>0</v>
      </c>
      <c r="O29" s="114" t="str">
        <f>'Drop-Off Programs'!O38</f>
        <v xml:space="preserve">   Other Organics</v>
      </c>
      <c r="P29" s="109"/>
      <c r="Q29" s="109"/>
      <c r="R29" s="259"/>
    </row>
    <row r="30" spans="2:18" s="190" customFormat="1" ht="6" customHeight="1" thickBot="1">
      <c r="B30" s="210"/>
      <c r="C30" s="211"/>
      <c r="D30" s="114"/>
      <c r="E30" s="109"/>
      <c r="F30" s="109"/>
      <c r="G30" s="109"/>
      <c r="H30" s="109"/>
      <c r="I30" s="109"/>
      <c r="J30" s="109"/>
      <c r="K30" s="109"/>
      <c r="L30" s="109"/>
      <c r="M30" s="109"/>
      <c r="N30" s="109"/>
      <c r="O30" s="109"/>
      <c r="P30" s="109"/>
      <c r="Q30" s="109"/>
      <c r="R30" s="259"/>
    </row>
    <row r="31" spans="2:18" s="190" customFormat="1" ht="15" customHeight="1">
      <c r="B31" s="210"/>
      <c r="C31" s="211"/>
      <c r="D31" s="453" t="s">
        <v>183</v>
      </c>
      <c r="E31" s="453"/>
      <c r="F31" s="454"/>
      <c r="G31" s="447" t="str">
        <f>IF('Drop-Off Programs'!G40="","",'Drop-Off Programs'!G40)</f>
        <v/>
      </c>
      <c r="H31" s="448"/>
      <c r="I31" s="448"/>
      <c r="J31" s="448"/>
      <c r="K31" s="448"/>
      <c r="L31" s="448"/>
      <c r="M31" s="448"/>
      <c r="N31" s="448"/>
      <c r="O31" s="448"/>
      <c r="P31" s="449"/>
      <c r="Q31" s="109"/>
      <c r="R31" s="259"/>
    </row>
    <row r="32" spans="2:18" s="190" customFormat="1" ht="15.75" thickBot="1">
      <c r="B32" s="210"/>
      <c r="C32" s="211"/>
      <c r="D32" s="453"/>
      <c r="E32" s="453"/>
      <c r="F32" s="454"/>
      <c r="G32" s="450"/>
      <c r="H32" s="451"/>
      <c r="I32" s="451"/>
      <c r="J32" s="451"/>
      <c r="K32" s="451"/>
      <c r="L32" s="451"/>
      <c r="M32" s="451"/>
      <c r="N32" s="451"/>
      <c r="O32" s="451"/>
      <c r="P32" s="452"/>
      <c r="Q32" s="109"/>
      <c r="R32" s="259"/>
    </row>
    <row r="33" spans="2:18" s="190" customFormat="1">
      <c r="B33" s="210"/>
      <c r="C33" s="211"/>
      <c r="D33" s="316"/>
      <c r="E33" s="316"/>
      <c r="F33" s="211"/>
      <c r="G33" s="317"/>
      <c r="H33" s="317"/>
      <c r="I33" s="317"/>
      <c r="J33" s="317"/>
      <c r="K33" s="317"/>
      <c r="L33" s="317"/>
      <c r="M33" s="317"/>
      <c r="N33" s="317"/>
      <c r="O33" s="317"/>
      <c r="P33" s="317"/>
      <c r="Q33" s="109"/>
      <c r="R33" s="259"/>
    </row>
    <row r="34" spans="2:18" s="190" customFormat="1">
      <c r="B34" s="210"/>
      <c r="C34" s="109"/>
      <c r="D34" s="109"/>
      <c r="E34" s="109"/>
      <c r="F34" s="109"/>
      <c r="G34" s="109"/>
      <c r="H34" s="109"/>
      <c r="I34" s="109"/>
      <c r="J34" s="224"/>
      <c r="K34" s="137" t="s">
        <v>11</v>
      </c>
      <c r="L34" s="298"/>
      <c r="M34" s="109"/>
      <c r="N34" s="109"/>
      <c r="O34" s="109"/>
      <c r="P34" s="109"/>
      <c r="Q34" s="109"/>
      <c r="R34" s="259"/>
    </row>
    <row r="35" spans="2:18" s="190" customFormat="1">
      <c r="B35" s="226"/>
      <c r="C35" s="235"/>
      <c r="D35" s="235"/>
      <c r="E35" s="235"/>
      <c r="F35" s="235"/>
      <c r="G35" s="235"/>
      <c r="H35" s="235"/>
      <c r="I35" s="235"/>
      <c r="J35" s="318"/>
      <c r="K35" s="249" t="s">
        <v>6</v>
      </c>
      <c r="L35" s="319"/>
      <c r="M35" s="318"/>
      <c r="N35" s="318"/>
      <c r="O35" s="318"/>
      <c r="P35" s="318"/>
      <c r="Q35" s="271" t="s">
        <v>5</v>
      </c>
      <c r="R35" s="320"/>
    </row>
    <row r="36" spans="2:18" s="190" customFormat="1" ht="15.75" thickBot="1">
      <c r="B36" s="251"/>
      <c r="C36" s="252"/>
      <c r="D36" s="252"/>
      <c r="E36" s="252"/>
      <c r="F36" s="252"/>
      <c r="G36" s="252"/>
      <c r="H36" s="252"/>
      <c r="I36" s="252"/>
      <c r="J36" s="252"/>
      <c r="K36" s="252"/>
      <c r="L36" s="252"/>
      <c r="M36" s="252"/>
      <c r="N36" s="252"/>
      <c r="O36" s="252"/>
      <c r="P36" s="252"/>
      <c r="Q36" s="252"/>
      <c r="R36" s="253"/>
    </row>
  </sheetData>
  <sheetProtection password="C4A2" sheet="1" objects="1" scenarios="1"/>
  <mergeCells count="6">
    <mergeCell ref="B3:R3"/>
    <mergeCell ref="B4:R4"/>
    <mergeCell ref="B5:R5"/>
    <mergeCell ref="G31:P32"/>
    <mergeCell ref="D31:F32"/>
    <mergeCell ref="B6:R6"/>
  </mergeCells>
  <hyperlinks>
    <hyperlink ref="K35" location="'Results Financial'!A1" display="Next Page"/>
    <hyperlink ref="Q35" location="'WARM Model'!A1" display="Previous Page"/>
  </hyperlinks>
  <pageMargins left="0.7" right="0.7" top="0.75" bottom="0.75" header="0.3" footer="0.3"/>
  <pageSetup scale="73" orientation="landscape" r:id="rId1"/>
  <headerFooter>
    <oddFooter>Page &amp;P of &amp;N</oddFooter>
  </headerFooter>
  <ignoredErrors>
    <ignoredError sqref="C9:C16 C18 C20" numberStoredAsText="1"/>
    <ignoredError sqref="N15" evalError="1"/>
  </ignoredErrors>
</worksheet>
</file>

<file path=xl/worksheets/sheet12.xml><?xml version="1.0" encoding="utf-8"?>
<worksheet xmlns="http://schemas.openxmlformats.org/spreadsheetml/2006/main" xmlns:r="http://schemas.openxmlformats.org/officeDocument/2006/relationships">
  <sheetPr>
    <tabColor theme="6"/>
    <pageSetUpPr fitToPage="1"/>
  </sheetPr>
  <dimension ref="A1:R47"/>
  <sheetViews>
    <sheetView zoomScale="85" zoomScaleNormal="85" workbookViewId="0">
      <selection sqref="A1:XFD1048576"/>
    </sheetView>
  </sheetViews>
  <sheetFormatPr defaultRowHeight="15"/>
  <cols>
    <col min="1" max="1" width="5.28515625" style="1" customWidth="1"/>
    <col min="2" max="7" width="9.140625" style="1" customWidth="1"/>
    <col min="8" max="8" width="9.140625" style="1"/>
    <col min="9" max="9" width="9.140625" style="9" customWidth="1"/>
    <col min="10" max="10" width="9.140625" style="9"/>
    <col min="11" max="11" width="11.42578125" style="9" bestFit="1" customWidth="1"/>
    <col min="12" max="12" width="9.42578125" style="9" bestFit="1" customWidth="1"/>
    <col min="13" max="13" width="9.140625" style="9"/>
    <col min="14" max="14" width="17.7109375" style="9" customWidth="1"/>
    <col min="15" max="15" width="9.140625" style="9" customWidth="1"/>
    <col min="16" max="17" width="9.140625" style="9"/>
    <col min="18" max="18" width="9.140625" style="9" customWidth="1"/>
    <col min="19" max="19" width="5.28515625" style="9" customWidth="1"/>
    <col min="20" max="20" width="10.140625" style="9" bestFit="1" customWidth="1"/>
    <col min="21" max="16384" width="9.140625" style="9"/>
  </cols>
  <sheetData>
    <row r="1" spans="1:18" ht="15.75" thickBot="1"/>
    <row r="2" spans="1:18">
      <c r="B2" s="2"/>
      <c r="C2" s="3"/>
      <c r="D2" s="3"/>
      <c r="E2" s="3"/>
      <c r="F2" s="3"/>
      <c r="G2" s="3"/>
      <c r="H2" s="3"/>
      <c r="I2" s="3"/>
      <c r="J2" s="3"/>
      <c r="K2" s="3"/>
      <c r="L2" s="3"/>
      <c r="M2" s="3"/>
      <c r="N2" s="3"/>
      <c r="O2" s="3"/>
      <c r="P2" s="3"/>
      <c r="Q2" s="3"/>
      <c r="R2" s="11"/>
    </row>
    <row r="3" spans="1:18" ht="18.75">
      <c r="A3" s="8"/>
      <c r="B3" s="455" t="s">
        <v>297</v>
      </c>
      <c r="C3" s="456"/>
      <c r="D3" s="456"/>
      <c r="E3" s="456"/>
      <c r="F3" s="456"/>
      <c r="G3" s="456"/>
      <c r="H3" s="456"/>
      <c r="I3" s="456"/>
      <c r="J3" s="456"/>
      <c r="K3" s="456"/>
      <c r="L3" s="456"/>
      <c r="M3" s="456"/>
      <c r="N3" s="456"/>
      <c r="O3" s="456"/>
      <c r="P3" s="456"/>
      <c r="Q3" s="456"/>
      <c r="R3" s="457"/>
    </row>
    <row r="4" spans="1:18" ht="18.75">
      <c r="A4" s="8"/>
      <c r="B4" s="385" t="s">
        <v>266</v>
      </c>
      <c r="C4" s="386"/>
      <c r="D4" s="386"/>
      <c r="E4" s="386"/>
      <c r="F4" s="386"/>
      <c r="G4" s="386"/>
      <c r="H4" s="386"/>
      <c r="I4" s="386"/>
      <c r="J4" s="386"/>
      <c r="K4" s="386"/>
      <c r="L4" s="386"/>
      <c r="M4" s="386"/>
      <c r="N4" s="386"/>
      <c r="O4" s="386"/>
      <c r="P4" s="386"/>
      <c r="Q4" s="386"/>
      <c r="R4" s="387"/>
    </row>
    <row r="5" spans="1:18" ht="15.75">
      <c r="B5" s="385" t="s">
        <v>149</v>
      </c>
      <c r="C5" s="386"/>
      <c r="D5" s="386"/>
      <c r="E5" s="386"/>
      <c r="F5" s="386"/>
      <c r="G5" s="386"/>
      <c r="H5" s="386"/>
      <c r="I5" s="386"/>
      <c r="J5" s="386"/>
      <c r="K5" s="386"/>
      <c r="L5" s="386"/>
      <c r="M5" s="386"/>
      <c r="N5" s="386"/>
      <c r="O5" s="386"/>
      <c r="P5" s="386"/>
      <c r="Q5" s="386"/>
      <c r="R5" s="387"/>
    </row>
    <row r="6" spans="1:18" ht="16.5" thickBot="1">
      <c r="B6" s="389" t="s">
        <v>267</v>
      </c>
      <c r="C6" s="390"/>
      <c r="D6" s="390"/>
      <c r="E6" s="390"/>
      <c r="F6" s="390"/>
      <c r="G6" s="390"/>
      <c r="H6" s="390"/>
      <c r="I6" s="390"/>
      <c r="J6" s="390"/>
      <c r="K6" s="390"/>
      <c r="L6" s="390"/>
      <c r="M6" s="390"/>
      <c r="N6" s="390"/>
      <c r="O6" s="390"/>
      <c r="P6" s="390"/>
      <c r="Q6" s="390"/>
      <c r="R6" s="391"/>
    </row>
    <row r="7" spans="1:18" ht="15.75" thickBot="1"/>
    <row r="8" spans="1:18">
      <c r="B8" s="2"/>
      <c r="C8" s="3"/>
      <c r="D8" s="3"/>
      <c r="E8" s="3"/>
      <c r="F8" s="3"/>
      <c r="G8" s="3"/>
      <c r="H8" s="3"/>
      <c r="I8" s="3"/>
      <c r="J8" s="3"/>
      <c r="K8" s="3"/>
      <c r="L8" s="3"/>
      <c r="M8" s="3"/>
      <c r="N8" s="3"/>
      <c r="O8" s="3"/>
      <c r="P8" s="3"/>
      <c r="Q8" s="3"/>
      <c r="R8" s="11"/>
    </row>
    <row r="9" spans="1:18">
      <c r="B9" s="102"/>
      <c r="C9" s="82" t="s">
        <v>26</v>
      </c>
      <c r="D9" s="84" t="s">
        <v>262</v>
      </c>
      <c r="E9" s="72"/>
      <c r="F9" s="72"/>
      <c r="G9" s="72"/>
      <c r="H9" s="72"/>
      <c r="I9" s="72"/>
      <c r="J9" s="94"/>
      <c r="K9" s="18"/>
      <c r="L9" s="94"/>
      <c r="M9" s="94"/>
      <c r="N9" s="94"/>
      <c r="O9" s="94"/>
      <c r="P9" s="94"/>
      <c r="Q9" s="94"/>
      <c r="R9" s="97"/>
    </row>
    <row r="10" spans="1:18" ht="6" customHeight="1" thickBot="1">
      <c r="B10" s="102"/>
      <c r="C10" s="82"/>
      <c r="D10" s="95"/>
      <c r="E10" s="94"/>
      <c r="F10" s="94"/>
      <c r="G10" s="94"/>
      <c r="H10" s="94"/>
      <c r="I10" s="94"/>
      <c r="J10" s="94"/>
      <c r="K10" s="94"/>
      <c r="L10" s="94"/>
      <c r="M10" s="94"/>
      <c r="N10" s="94"/>
      <c r="O10" s="94"/>
      <c r="P10" s="94"/>
      <c r="Q10" s="94"/>
      <c r="R10" s="97"/>
    </row>
    <row r="11" spans="1:18" ht="15.75" thickBot="1">
      <c r="B11" s="102"/>
      <c r="C11" s="82"/>
      <c r="D11" s="95" t="s">
        <v>55</v>
      </c>
      <c r="E11" s="94"/>
      <c r="F11" s="94"/>
      <c r="G11" s="94"/>
      <c r="H11" s="94"/>
      <c r="I11" s="94"/>
      <c r="J11" s="94"/>
      <c r="K11" s="94"/>
      <c r="L11" s="94"/>
      <c r="M11" s="94"/>
      <c r="N11" s="49">
        <f>'Personnel Impacts'!L36</f>
        <v>0</v>
      </c>
      <c r="O11" s="94"/>
      <c r="P11" s="94"/>
      <c r="Q11" s="94"/>
      <c r="R11" s="97"/>
    </row>
    <row r="12" spans="1:18" ht="6" customHeight="1" thickBot="1">
      <c r="B12" s="102"/>
      <c r="C12" s="82"/>
      <c r="D12" s="95"/>
      <c r="E12" s="94"/>
      <c r="F12" s="94"/>
      <c r="G12" s="94"/>
      <c r="H12" s="94"/>
      <c r="I12" s="94"/>
      <c r="J12" s="94"/>
      <c r="K12" s="94"/>
      <c r="L12" s="94"/>
      <c r="M12" s="94"/>
      <c r="N12" s="142"/>
      <c r="O12" s="94"/>
      <c r="P12" s="94"/>
      <c r="Q12" s="94"/>
      <c r="R12" s="97"/>
    </row>
    <row r="13" spans="1:18" ht="15.75" thickBot="1">
      <c r="B13" s="102"/>
      <c r="C13" s="82"/>
      <c r="D13" s="95" t="s">
        <v>239</v>
      </c>
      <c r="E13" s="94"/>
      <c r="F13" s="94"/>
      <c r="G13" s="94"/>
      <c r="H13" s="94"/>
      <c r="I13" s="94"/>
      <c r="J13" s="94"/>
      <c r="K13" s="94"/>
      <c r="L13" s="94"/>
      <c r="M13" s="94"/>
      <c r="N13" s="49">
        <f>'Equipment Impacts'!R26</f>
        <v>0</v>
      </c>
      <c r="O13" s="94"/>
      <c r="P13" s="94"/>
      <c r="Q13" s="94"/>
      <c r="R13" s="97"/>
    </row>
    <row r="14" spans="1:18" ht="6" customHeight="1" thickBot="1">
      <c r="B14" s="102"/>
      <c r="C14" s="82"/>
      <c r="D14" s="95"/>
      <c r="E14" s="94"/>
      <c r="F14" s="94"/>
      <c r="G14" s="94"/>
      <c r="H14" s="94"/>
      <c r="I14" s="94"/>
      <c r="J14" s="94"/>
      <c r="K14" s="94"/>
      <c r="L14" s="94"/>
      <c r="M14" s="94"/>
      <c r="N14" s="50"/>
      <c r="O14" s="94"/>
      <c r="P14" s="94"/>
      <c r="Q14" s="94"/>
      <c r="R14" s="97"/>
    </row>
    <row r="15" spans="1:18" s="21" customFormat="1" ht="15.75" thickBot="1">
      <c r="A15" s="20"/>
      <c r="B15" s="102"/>
      <c r="C15" s="82"/>
      <c r="D15" s="95" t="s">
        <v>240</v>
      </c>
      <c r="E15" s="94"/>
      <c r="F15" s="94"/>
      <c r="G15" s="94"/>
      <c r="H15" s="94"/>
      <c r="I15" s="94"/>
      <c r="J15" s="94"/>
      <c r="K15" s="94"/>
      <c r="L15" s="94"/>
      <c r="M15" s="94"/>
      <c r="N15" s="49">
        <f>'Equipment Impacts'!M34:N34</f>
        <v>0</v>
      </c>
      <c r="O15" s="94"/>
      <c r="P15" s="94"/>
      <c r="Q15" s="94"/>
      <c r="R15" s="97"/>
    </row>
    <row r="16" spans="1:18" s="21" customFormat="1" ht="6" customHeight="1" thickBot="1">
      <c r="A16" s="20"/>
      <c r="B16" s="102"/>
      <c r="C16" s="82"/>
      <c r="D16" s="95"/>
      <c r="E16" s="94"/>
      <c r="F16" s="94"/>
      <c r="G16" s="94"/>
      <c r="H16" s="94"/>
      <c r="I16" s="94"/>
      <c r="J16" s="94"/>
      <c r="K16" s="94"/>
      <c r="L16" s="94"/>
      <c r="M16" s="94"/>
      <c r="N16" s="50"/>
      <c r="O16" s="94"/>
      <c r="P16" s="94"/>
      <c r="Q16" s="94"/>
      <c r="R16" s="97"/>
    </row>
    <row r="17" spans="2:18" ht="15.75" thickBot="1">
      <c r="B17" s="102"/>
      <c r="C17" s="82"/>
      <c r="D17" s="95" t="s">
        <v>52</v>
      </c>
      <c r="E17" s="94"/>
      <c r="F17" s="94"/>
      <c r="G17" s="94"/>
      <c r="H17" s="94"/>
      <c r="I17" s="94"/>
      <c r="J17" s="94"/>
      <c r="K17" s="94"/>
      <c r="L17" s="94"/>
      <c r="M17" s="94"/>
      <c r="N17" s="49">
        <f>IF('Fuel Impacts'!O30&gt;0,'Fuel Impacts'!O30,0)</f>
        <v>0</v>
      </c>
      <c r="O17" s="94"/>
      <c r="P17" s="94"/>
      <c r="Q17" s="94"/>
      <c r="R17" s="97"/>
    </row>
    <row r="18" spans="2:18" ht="6" customHeight="1" thickBot="1">
      <c r="B18" s="102"/>
      <c r="C18" s="82"/>
      <c r="D18" s="95"/>
      <c r="E18" s="94"/>
      <c r="F18" s="94"/>
      <c r="G18" s="94"/>
      <c r="H18" s="94"/>
      <c r="I18" s="94"/>
      <c r="J18" s="94"/>
      <c r="K18" s="94"/>
      <c r="L18" s="94"/>
      <c r="M18" s="94"/>
      <c r="N18" s="142"/>
      <c r="O18" s="94"/>
      <c r="P18" s="94"/>
      <c r="Q18" s="94"/>
      <c r="R18" s="97"/>
    </row>
    <row r="19" spans="2:18" ht="15.75" thickBot="1">
      <c r="B19" s="102"/>
      <c r="C19" s="82"/>
      <c r="D19" s="95" t="s">
        <v>42</v>
      </c>
      <c r="E19" s="94"/>
      <c r="F19" s="94"/>
      <c r="G19" s="94"/>
      <c r="H19" s="94"/>
      <c r="I19" s="94"/>
      <c r="J19" s="94"/>
      <c r="K19" s="94"/>
      <c r="L19" s="94"/>
      <c r="M19" s="94"/>
      <c r="N19" s="49">
        <f>'Other Financial Impacts'!N19</f>
        <v>0</v>
      </c>
      <c r="O19" s="94"/>
      <c r="P19" s="94"/>
      <c r="Q19" s="94"/>
      <c r="R19" s="97"/>
    </row>
    <row r="20" spans="2:18" ht="6" customHeight="1" thickBot="1">
      <c r="B20" s="102"/>
      <c r="C20" s="82"/>
      <c r="D20" s="95"/>
      <c r="E20" s="94"/>
      <c r="F20" s="94"/>
      <c r="G20" s="94"/>
      <c r="H20" s="94"/>
      <c r="I20" s="94"/>
      <c r="J20" s="94"/>
      <c r="K20" s="94"/>
      <c r="L20" s="94"/>
      <c r="M20" s="94"/>
      <c r="N20" s="50"/>
      <c r="O20" s="94"/>
      <c r="P20" s="94"/>
      <c r="Q20" s="94"/>
      <c r="R20" s="97"/>
    </row>
    <row r="21" spans="2:18" ht="15.75" thickBot="1">
      <c r="B21" s="102"/>
      <c r="C21" s="82"/>
      <c r="D21" s="94" t="s">
        <v>33</v>
      </c>
      <c r="E21" s="94"/>
      <c r="F21" s="94"/>
      <c r="G21" s="94"/>
      <c r="H21" s="94"/>
      <c r="I21" s="94"/>
      <c r="J21" s="94"/>
      <c r="K21" s="94"/>
      <c r="L21" s="94"/>
      <c r="M21" s="94"/>
      <c r="N21" s="49">
        <f>'Other Financial Impacts'!N21</f>
        <v>0</v>
      </c>
      <c r="O21" s="94"/>
      <c r="P21" s="94"/>
      <c r="Q21" s="94"/>
      <c r="R21" s="97"/>
    </row>
    <row r="22" spans="2:18" ht="6" customHeight="1" thickBot="1">
      <c r="B22" s="102"/>
      <c r="C22" s="82"/>
      <c r="D22" s="95"/>
      <c r="E22" s="94"/>
      <c r="F22" s="94"/>
      <c r="G22" s="94"/>
      <c r="H22" s="94"/>
      <c r="I22" s="94"/>
      <c r="J22" s="94"/>
      <c r="K22" s="94"/>
      <c r="L22" s="94"/>
      <c r="M22" s="94"/>
      <c r="N22" s="50"/>
      <c r="O22" s="94"/>
      <c r="P22" s="94"/>
      <c r="Q22" s="94"/>
      <c r="R22" s="97"/>
    </row>
    <row r="23" spans="2:18" ht="15.75" thickBot="1">
      <c r="B23" s="102"/>
      <c r="C23" s="82"/>
      <c r="D23" s="84" t="s">
        <v>21</v>
      </c>
      <c r="E23" s="94"/>
      <c r="F23" s="94"/>
      <c r="G23" s="94"/>
      <c r="H23" s="95"/>
      <c r="I23" s="94"/>
      <c r="J23" s="94"/>
      <c r="K23" s="94"/>
      <c r="L23" s="94"/>
      <c r="M23" s="94"/>
      <c r="N23" s="49">
        <f>SUM(N11:N21)</f>
        <v>0</v>
      </c>
      <c r="O23" s="94"/>
      <c r="P23" s="94"/>
      <c r="Q23" s="94"/>
      <c r="R23" s="97"/>
    </row>
    <row r="24" spans="2:18" ht="6" customHeight="1">
      <c r="B24" s="102"/>
      <c r="C24" s="82"/>
      <c r="D24" s="95"/>
      <c r="E24" s="94"/>
      <c r="F24" s="94"/>
      <c r="G24" s="94"/>
      <c r="H24" s="94"/>
      <c r="I24" s="94"/>
      <c r="J24" s="94"/>
      <c r="K24" s="94"/>
      <c r="L24" s="94"/>
      <c r="M24" s="94"/>
      <c r="N24" s="142"/>
      <c r="O24" s="94"/>
      <c r="P24" s="94"/>
      <c r="Q24" s="94"/>
      <c r="R24" s="97"/>
    </row>
    <row r="25" spans="2:18">
      <c r="B25" s="102"/>
      <c r="C25" s="82" t="s">
        <v>1</v>
      </c>
      <c r="D25" s="84" t="s">
        <v>261</v>
      </c>
      <c r="E25" s="72"/>
      <c r="F25" s="72"/>
      <c r="G25" s="72"/>
      <c r="H25" s="72"/>
      <c r="I25" s="72"/>
      <c r="J25" s="116"/>
      <c r="K25" s="116"/>
      <c r="L25" s="115"/>
      <c r="M25" s="115"/>
      <c r="N25" s="143"/>
      <c r="O25" s="94"/>
      <c r="P25" s="94"/>
      <c r="Q25" s="94"/>
      <c r="R25" s="97"/>
    </row>
    <row r="26" spans="2:18" ht="6" customHeight="1" thickBot="1">
      <c r="B26" s="102"/>
      <c r="C26" s="82"/>
      <c r="D26" s="95"/>
      <c r="E26" s="82"/>
      <c r="F26" s="82"/>
      <c r="G26" s="115"/>
      <c r="H26" s="94"/>
      <c r="I26" s="115"/>
      <c r="J26" s="115"/>
      <c r="K26" s="115"/>
      <c r="L26" s="115"/>
      <c r="M26" s="115"/>
      <c r="N26" s="144"/>
      <c r="O26" s="145"/>
      <c r="P26" s="94"/>
      <c r="Q26" s="94"/>
      <c r="R26" s="97"/>
    </row>
    <row r="27" spans="2:18" ht="15.75" thickBot="1">
      <c r="B27" s="102"/>
      <c r="C27" s="82"/>
      <c r="D27" s="95" t="s">
        <v>53</v>
      </c>
      <c r="E27" s="82"/>
      <c r="F27" s="82"/>
      <c r="G27" s="115"/>
      <c r="H27" s="94"/>
      <c r="I27" s="115"/>
      <c r="J27" s="115"/>
      <c r="K27" s="115"/>
      <c r="L27" s="115"/>
      <c r="M27" s="115"/>
      <c r="N27" s="49">
        <f>IF('Fuel Impacts'!O30&lt;0,-'Fuel Impacts'!O30,0)</f>
        <v>0</v>
      </c>
      <c r="O27" s="145"/>
      <c r="P27" s="94"/>
      <c r="Q27" s="94"/>
      <c r="R27" s="97"/>
    </row>
    <row r="28" spans="2:18" ht="6" customHeight="1" thickBot="1">
      <c r="B28" s="102"/>
      <c r="C28" s="82"/>
      <c r="D28" s="95"/>
      <c r="E28" s="82"/>
      <c r="F28" s="82"/>
      <c r="G28" s="115"/>
      <c r="H28" s="94"/>
      <c r="I28" s="115"/>
      <c r="J28" s="115"/>
      <c r="K28" s="115"/>
      <c r="L28" s="115"/>
      <c r="M28" s="115"/>
      <c r="N28" s="142"/>
      <c r="O28" s="145"/>
      <c r="P28" s="94"/>
      <c r="Q28" s="94"/>
      <c r="R28" s="97"/>
    </row>
    <row r="29" spans="2:18" ht="15.75" thickBot="1">
      <c r="B29" s="102"/>
      <c r="C29" s="82"/>
      <c r="D29" s="94" t="s">
        <v>32</v>
      </c>
      <c r="E29" s="94"/>
      <c r="F29" s="82"/>
      <c r="G29" s="94"/>
      <c r="H29" s="95"/>
      <c r="I29" s="115"/>
      <c r="J29" s="115"/>
      <c r="K29" s="115"/>
      <c r="L29" s="115"/>
      <c r="M29" s="115"/>
      <c r="N29" s="49">
        <f>'Other Financial Impacts'!N30</f>
        <v>0</v>
      </c>
      <c r="O29" s="94"/>
      <c r="P29" s="94"/>
      <c r="Q29" s="94"/>
      <c r="R29" s="97"/>
    </row>
    <row r="30" spans="2:18" ht="6" customHeight="1" thickBot="1">
      <c r="B30" s="102"/>
      <c r="C30" s="82"/>
      <c r="D30" s="94"/>
      <c r="E30" s="94"/>
      <c r="F30" s="82"/>
      <c r="G30" s="115"/>
      <c r="H30" s="94"/>
      <c r="I30" s="115"/>
      <c r="J30" s="115"/>
      <c r="K30" s="115"/>
      <c r="L30" s="115"/>
      <c r="M30" s="115"/>
      <c r="N30" s="50"/>
      <c r="O30" s="145"/>
      <c r="P30" s="94"/>
      <c r="Q30" s="94"/>
      <c r="R30" s="97"/>
    </row>
    <row r="31" spans="2:18" ht="15.75" thickBot="1">
      <c r="B31" s="102"/>
      <c r="C31" s="82"/>
      <c r="D31" s="94" t="s">
        <v>49</v>
      </c>
      <c r="E31" s="94"/>
      <c r="F31" s="82"/>
      <c r="G31" s="115"/>
      <c r="H31" s="94"/>
      <c r="I31" s="115"/>
      <c r="J31" s="115"/>
      <c r="K31" s="115"/>
      <c r="L31" s="115"/>
      <c r="M31" s="115"/>
      <c r="N31" s="49">
        <f>'Other Financial Impacts'!N32</f>
        <v>0</v>
      </c>
      <c r="O31" s="145"/>
      <c r="P31" s="94"/>
      <c r="Q31" s="94"/>
      <c r="R31" s="97"/>
    </row>
    <row r="32" spans="2:18" ht="6" customHeight="1" thickBot="1">
      <c r="B32" s="102"/>
      <c r="C32" s="82"/>
      <c r="D32" s="94"/>
      <c r="E32" s="94"/>
      <c r="F32" s="82"/>
      <c r="G32" s="115"/>
      <c r="H32" s="94"/>
      <c r="I32" s="115"/>
      <c r="J32" s="115"/>
      <c r="K32" s="115"/>
      <c r="L32" s="115"/>
      <c r="M32" s="115"/>
      <c r="N32" s="142"/>
      <c r="O32" s="145"/>
      <c r="P32" s="94"/>
      <c r="Q32" s="94"/>
      <c r="R32" s="97"/>
    </row>
    <row r="33" spans="2:18" ht="15.75" thickBot="1">
      <c r="B33" s="102"/>
      <c r="C33" s="82"/>
      <c r="D33" s="94" t="s">
        <v>39</v>
      </c>
      <c r="E33" s="94"/>
      <c r="F33" s="82"/>
      <c r="G33" s="115"/>
      <c r="H33" s="94"/>
      <c r="I33" s="115"/>
      <c r="J33" s="115"/>
      <c r="K33" s="115"/>
      <c r="L33" s="115"/>
      <c r="M33" s="115"/>
      <c r="N33" s="49">
        <f>'Other Financial Impacts'!N34</f>
        <v>0</v>
      </c>
      <c r="O33" s="145"/>
      <c r="P33" s="94"/>
      <c r="Q33" s="94"/>
      <c r="R33" s="97"/>
    </row>
    <row r="34" spans="2:18" ht="6" customHeight="1" thickBot="1">
      <c r="B34" s="102"/>
      <c r="C34" s="82"/>
      <c r="D34" s="94"/>
      <c r="E34" s="94"/>
      <c r="F34" s="82"/>
      <c r="G34" s="115"/>
      <c r="H34" s="94"/>
      <c r="I34" s="115"/>
      <c r="J34" s="115"/>
      <c r="K34" s="115"/>
      <c r="L34" s="115"/>
      <c r="M34" s="115"/>
      <c r="N34" s="142"/>
      <c r="O34" s="145"/>
      <c r="P34" s="94"/>
      <c r="Q34" s="94"/>
      <c r="R34" s="97"/>
    </row>
    <row r="35" spans="2:18" ht="15.75" thickBot="1">
      <c r="B35" s="102"/>
      <c r="C35" s="82"/>
      <c r="D35" s="94" t="s">
        <v>235</v>
      </c>
      <c r="E35" s="94"/>
      <c r="F35" s="82"/>
      <c r="G35" s="115"/>
      <c r="H35" s="94"/>
      <c r="I35" s="115"/>
      <c r="J35" s="115"/>
      <c r="K35" s="115"/>
      <c r="L35" s="115"/>
      <c r="M35" s="115"/>
      <c r="N35" s="49">
        <f>'Other Financial Impacts'!N36</f>
        <v>0</v>
      </c>
      <c r="O35" s="145"/>
      <c r="P35" s="94"/>
      <c r="Q35" s="94"/>
      <c r="R35" s="97"/>
    </row>
    <row r="36" spans="2:18" ht="6" customHeight="1" thickBot="1">
      <c r="B36" s="102"/>
      <c r="C36" s="82"/>
      <c r="D36" s="94"/>
      <c r="E36" s="94"/>
      <c r="F36" s="82"/>
      <c r="G36" s="115"/>
      <c r="H36" s="94"/>
      <c r="I36" s="115"/>
      <c r="J36" s="115"/>
      <c r="K36" s="115"/>
      <c r="L36" s="115"/>
      <c r="M36" s="115"/>
      <c r="N36" s="50"/>
      <c r="O36" s="145"/>
      <c r="P36" s="94"/>
      <c r="Q36" s="94"/>
      <c r="R36" s="97"/>
    </row>
    <row r="37" spans="2:18" ht="15.75" thickBot="1">
      <c r="B37" s="102"/>
      <c r="C37" s="82"/>
      <c r="D37" s="72" t="s">
        <v>21</v>
      </c>
      <c r="E37" s="94"/>
      <c r="F37" s="82"/>
      <c r="G37" s="115"/>
      <c r="H37" s="94"/>
      <c r="I37" s="115"/>
      <c r="J37" s="115"/>
      <c r="K37" s="115"/>
      <c r="L37" s="115"/>
      <c r="M37" s="115"/>
      <c r="N37" s="49">
        <f>SUM(N27:N36)</f>
        <v>0</v>
      </c>
      <c r="O37" s="145"/>
      <c r="P37" s="94"/>
      <c r="Q37" s="94"/>
      <c r="R37" s="97"/>
    </row>
    <row r="38" spans="2:18" ht="6" customHeight="1">
      <c r="B38" s="102"/>
      <c r="C38" s="82"/>
      <c r="D38" s="94"/>
      <c r="E38" s="94"/>
      <c r="F38" s="82"/>
      <c r="G38" s="94"/>
      <c r="H38" s="95"/>
      <c r="I38" s="115"/>
      <c r="J38" s="115"/>
      <c r="K38" s="115"/>
      <c r="L38" s="115"/>
      <c r="M38" s="115"/>
      <c r="N38" s="47"/>
      <c r="O38" s="94"/>
      <c r="P38" s="94"/>
      <c r="Q38" s="94"/>
      <c r="R38" s="97"/>
    </row>
    <row r="39" spans="2:18">
      <c r="B39" s="102"/>
      <c r="C39" s="103" t="s">
        <v>2</v>
      </c>
      <c r="D39" s="72" t="s">
        <v>175</v>
      </c>
      <c r="E39" s="72"/>
      <c r="F39" s="103"/>
      <c r="G39" s="116"/>
      <c r="H39" s="94"/>
      <c r="I39" s="115"/>
      <c r="J39" s="115"/>
      <c r="K39" s="115"/>
      <c r="L39" s="115"/>
      <c r="M39" s="115"/>
      <c r="N39" s="109"/>
      <c r="O39" s="145"/>
      <c r="P39" s="94"/>
      <c r="Q39" s="94"/>
      <c r="R39" s="97"/>
    </row>
    <row r="40" spans="2:18" ht="6" customHeight="1" thickBot="1">
      <c r="B40" s="102"/>
      <c r="C40" s="82"/>
      <c r="D40" s="82"/>
      <c r="E40" s="82"/>
      <c r="F40" s="82"/>
      <c r="G40" s="94"/>
      <c r="H40" s="95"/>
      <c r="I40" s="115"/>
      <c r="J40" s="115"/>
      <c r="K40" s="115"/>
      <c r="L40" s="115"/>
      <c r="M40" s="115"/>
      <c r="N40" s="109"/>
      <c r="O40" s="94"/>
      <c r="P40" s="94"/>
      <c r="Q40" s="94"/>
      <c r="R40" s="97"/>
    </row>
    <row r="41" spans="2:18" ht="15.75" thickBot="1">
      <c r="B41" s="102"/>
      <c r="C41" s="82"/>
      <c r="D41" s="82" t="s">
        <v>188</v>
      </c>
      <c r="E41" s="82"/>
      <c r="F41" s="82"/>
      <c r="G41" s="94"/>
      <c r="H41" s="95"/>
      <c r="I41" s="146"/>
      <c r="J41" s="115"/>
      <c r="K41" s="115"/>
      <c r="L41" s="115"/>
      <c r="M41" s="115"/>
      <c r="N41" s="123" t="e">
        <f>($N$23-$N$37)/'Community Overiew'!O10/12</f>
        <v>#DIV/0!</v>
      </c>
      <c r="O41" s="115"/>
      <c r="P41" s="94"/>
      <c r="Q41" s="94"/>
      <c r="R41" s="97"/>
    </row>
    <row r="42" spans="2:18" ht="6" customHeight="1" thickBot="1">
      <c r="B42" s="102"/>
      <c r="C42" s="82"/>
      <c r="D42" s="84"/>
      <c r="E42" s="84"/>
      <c r="F42" s="82"/>
      <c r="G42" s="94"/>
      <c r="H42" s="95"/>
      <c r="I42" s="115"/>
      <c r="J42" s="115"/>
      <c r="K42" s="115"/>
      <c r="L42" s="115"/>
      <c r="M42" s="115"/>
      <c r="N42" s="124"/>
      <c r="O42" s="115"/>
      <c r="P42" s="94"/>
      <c r="Q42" s="94"/>
      <c r="R42" s="97"/>
    </row>
    <row r="43" spans="2:18" ht="15.75" thickBot="1">
      <c r="B43" s="102"/>
      <c r="C43" s="82"/>
      <c r="D43" s="95" t="s">
        <v>189</v>
      </c>
      <c r="E43" s="84"/>
      <c r="F43" s="82"/>
      <c r="G43" s="94"/>
      <c r="H43" s="95"/>
      <c r="I43" s="115"/>
      <c r="J43" s="115"/>
      <c r="K43" s="115"/>
      <c r="L43" s="115"/>
      <c r="M43" s="115"/>
      <c r="N43" s="123" t="e">
        <f>($N$23-$N$37)/'Community Overiew'!O12/12</f>
        <v>#DIV/0!</v>
      </c>
      <c r="O43" s="115"/>
      <c r="P43" s="94"/>
      <c r="Q43" s="94"/>
      <c r="R43" s="97"/>
    </row>
    <row r="44" spans="2:18">
      <c r="B44" s="102"/>
      <c r="C44" s="82"/>
      <c r="D44" s="95"/>
      <c r="E44" s="94"/>
      <c r="F44" s="94"/>
      <c r="G44" s="94"/>
      <c r="H44" s="94"/>
      <c r="I44" s="94"/>
      <c r="J44" s="94"/>
      <c r="K44" s="94"/>
      <c r="L44" s="94"/>
      <c r="M44" s="94"/>
      <c r="N44" s="94"/>
      <c r="O44" s="94"/>
      <c r="P44" s="94"/>
      <c r="Q44" s="94"/>
      <c r="R44" s="97"/>
    </row>
    <row r="45" spans="2:18">
      <c r="B45" s="102"/>
      <c r="C45" s="94"/>
      <c r="D45" s="94"/>
      <c r="E45" s="94"/>
      <c r="F45" s="94"/>
      <c r="G45" s="94"/>
      <c r="H45" s="94"/>
      <c r="I45" s="94"/>
      <c r="J45" s="72"/>
      <c r="K45" s="83" t="s">
        <v>11</v>
      </c>
      <c r="L45" s="16"/>
      <c r="M45" s="94"/>
      <c r="N45" s="94"/>
      <c r="O45" s="94"/>
      <c r="P45" s="94"/>
      <c r="Q45" s="94"/>
      <c r="R45" s="97"/>
    </row>
    <row r="46" spans="2:18">
      <c r="B46" s="6"/>
      <c r="C46" s="7"/>
      <c r="D46" s="7"/>
      <c r="E46" s="7"/>
      <c r="F46" s="7"/>
      <c r="G46" s="7"/>
      <c r="H46" s="7"/>
      <c r="I46" s="7"/>
      <c r="J46" s="7"/>
      <c r="K46" s="99" t="s">
        <v>6</v>
      </c>
      <c r="L46" s="10"/>
      <c r="M46" s="7"/>
      <c r="N46" s="7"/>
      <c r="O46" s="7"/>
      <c r="P46" s="14"/>
      <c r="Q46" s="100" t="s">
        <v>5</v>
      </c>
      <c r="R46" s="13"/>
    </row>
    <row r="47" spans="2:18" ht="15.75" thickBot="1">
      <c r="B47" s="4"/>
      <c r="C47" s="5"/>
      <c r="D47" s="5"/>
      <c r="E47" s="5"/>
      <c r="F47" s="5"/>
      <c r="G47" s="5"/>
      <c r="H47" s="5"/>
      <c r="I47" s="5"/>
      <c r="J47" s="5"/>
      <c r="K47" s="5"/>
      <c r="L47" s="5"/>
      <c r="M47" s="5"/>
      <c r="N47" s="5"/>
      <c r="O47" s="5"/>
      <c r="P47" s="5"/>
      <c r="Q47" s="5"/>
      <c r="R47" s="12"/>
    </row>
  </sheetData>
  <sheetProtection password="C4A2" sheet="1" objects="1" scenarios="1"/>
  <mergeCells count="4">
    <mergeCell ref="B3:R3"/>
    <mergeCell ref="B4:R4"/>
    <mergeCell ref="B5:R5"/>
    <mergeCell ref="B6:R6"/>
  </mergeCells>
  <hyperlinks>
    <hyperlink ref="K46" location="'Results GHG'!A1" display="Next Page"/>
    <hyperlink ref="Q46" location="'Results Operational'!A1" display="Previous Page"/>
  </hyperlinks>
  <pageMargins left="0.7" right="0.7" top="0.75" bottom="0.75" header="0.3" footer="0.3"/>
  <pageSetup scale="69" orientation="landscape" r:id="rId1"/>
  <headerFooter>
    <oddFooter>Page &amp;P of &amp;N</oddFooter>
  </headerFooter>
  <ignoredErrors>
    <ignoredError sqref="C17:C39 C9:C14" numberStoredAsText="1"/>
    <ignoredError sqref="N41 N43" evalError="1"/>
  </ignoredErrors>
</worksheet>
</file>

<file path=xl/worksheets/sheet13.xml><?xml version="1.0" encoding="utf-8"?>
<worksheet xmlns="http://schemas.openxmlformats.org/spreadsheetml/2006/main" xmlns:r="http://schemas.openxmlformats.org/officeDocument/2006/relationships">
  <sheetPr>
    <tabColor theme="6"/>
    <pageSetUpPr fitToPage="1"/>
  </sheetPr>
  <dimension ref="A1:S37"/>
  <sheetViews>
    <sheetView zoomScale="70" zoomScaleNormal="70" workbookViewId="0">
      <selection sqref="A1:XFD1048576"/>
    </sheetView>
  </sheetViews>
  <sheetFormatPr defaultRowHeight="15"/>
  <cols>
    <col min="1" max="1" width="5.28515625" style="189" customWidth="1"/>
    <col min="2" max="7" width="9.140625" style="189" customWidth="1"/>
    <col min="8" max="8" width="9.140625" style="189"/>
    <col min="9" max="9" width="9.140625" style="190" customWidth="1"/>
    <col min="10" max="10" width="9.140625" style="190"/>
    <col min="11" max="11" width="11.42578125" style="190" bestFit="1" customWidth="1"/>
    <col min="12" max="12" width="9.42578125" style="190" bestFit="1" customWidth="1"/>
    <col min="13" max="13" width="9.140625" style="190"/>
    <col min="14" max="14" width="12.42578125" style="190" bestFit="1" customWidth="1"/>
    <col min="15" max="16" width="9.140625" style="190" customWidth="1"/>
    <col min="17" max="18" width="9.140625" style="190"/>
    <col min="19" max="19" width="9.140625" style="190" customWidth="1"/>
    <col min="20" max="20" width="5.28515625" style="190" customWidth="1"/>
    <col min="21" max="21" width="10.140625" style="190" bestFit="1" customWidth="1"/>
    <col min="22" max="16384" width="9.140625" style="190"/>
  </cols>
  <sheetData>
    <row r="1" spans="1:19" ht="15.75" thickBot="1"/>
    <row r="2" spans="1:19">
      <c r="B2" s="192"/>
      <c r="C2" s="193"/>
      <c r="D2" s="193"/>
      <c r="E2" s="193"/>
      <c r="F2" s="193"/>
      <c r="G2" s="193"/>
      <c r="H2" s="193"/>
      <c r="I2" s="193"/>
      <c r="J2" s="193"/>
      <c r="K2" s="193"/>
      <c r="L2" s="193"/>
      <c r="M2" s="193"/>
      <c r="N2" s="193"/>
      <c r="O2" s="193"/>
      <c r="P2" s="193"/>
      <c r="Q2" s="193"/>
      <c r="R2" s="193"/>
      <c r="S2" s="194"/>
    </row>
    <row r="3" spans="1:19" ht="18.75">
      <c r="A3" s="195"/>
      <c r="B3" s="434" t="s">
        <v>298</v>
      </c>
      <c r="C3" s="435"/>
      <c r="D3" s="435"/>
      <c r="E3" s="435"/>
      <c r="F3" s="435"/>
      <c r="G3" s="435"/>
      <c r="H3" s="435"/>
      <c r="I3" s="435"/>
      <c r="J3" s="435"/>
      <c r="K3" s="435"/>
      <c r="L3" s="435"/>
      <c r="M3" s="435"/>
      <c r="N3" s="435"/>
      <c r="O3" s="435"/>
      <c r="P3" s="435"/>
      <c r="Q3" s="435"/>
      <c r="R3" s="435"/>
      <c r="S3" s="436"/>
    </row>
    <row r="4" spans="1:19" ht="18.75">
      <c r="A4" s="195"/>
      <c r="B4" s="427" t="s">
        <v>266</v>
      </c>
      <c r="C4" s="428"/>
      <c r="D4" s="428"/>
      <c r="E4" s="428"/>
      <c r="F4" s="428"/>
      <c r="G4" s="428"/>
      <c r="H4" s="428"/>
      <c r="I4" s="428"/>
      <c r="J4" s="428"/>
      <c r="K4" s="428"/>
      <c r="L4" s="428"/>
      <c r="M4" s="428"/>
      <c r="N4" s="428"/>
      <c r="O4" s="428"/>
      <c r="P4" s="428"/>
      <c r="Q4" s="428"/>
      <c r="R4" s="428"/>
      <c r="S4" s="429"/>
    </row>
    <row r="5" spans="1:19" ht="15.75">
      <c r="B5" s="427" t="s">
        <v>149</v>
      </c>
      <c r="C5" s="428"/>
      <c r="D5" s="428"/>
      <c r="E5" s="428"/>
      <c r="F5" s="428"/>
      <c r="G5" s="428"/>
      <c r="H5" s="428"/>
      <c r="I5" s="428"/>
      <c r="J5" s="428"/>
      <c r="K5" s="428"/>
      <c r="L5" s="428"/>
      <c r="M5" s="428"/>
      <c r="N5" s="428"/>
      <c r="O5" s="428"/>
      <c r="P5" s="428"/>
      <c r="Q5" s="428"/>
      <c r="R5" s="428"/>
      <c r="S5" s="429"/>
    </row>
    <row r="6" spans="1:19" ht="16.5" thickBot="1">
      <c r="B6" s="430" t="s">
        <v>267</v>
      </c>
      <c r="C6" s="431"/>
      <c r="D6" s="431"/>
      <c r="E6" s="431"/>
      <c r="F6" s="431"/>
      <c r="G6" s="431"/>
      <c r="H6" s="431"/>
      <c r="I6" s="431"/>
      <c r="J6" s="431"/>
      <c r="K6" s="431"/>
      <c r="L6" s="431"/>
      <c r="M6" s="431"/>
      <c r="N6" s="431"/>
      <c r="O6" s="431"/>
      <c r="P6" s="431"/>
      <c r="Q6" s="431"/>
      <c r="R6" s="431"/>
      <c r="S6" s="432"/>
    </row>
    <row r="7" spans="1:19" ht="15.75" thickBot="1"/>
    <row r="8" spans="1:19">
      <c r="B8" s="192"/>
      <c r="C8" s="193"/>
      <c r="D8" s="193"/>
      <c r="E8" s="193"/>
      <c r="F8" s="193"/>
      <c r="G8" s="193"/>
      <c r="H8" s="193"/>
      <c r="I8" s="193"/>
      <c r="J8" s="193"/>
      <c r="K8" s="193"/>
      <c r="L8" s="193"/>
      <c r="M8" s="193"/>
      <c r="N8" s="193"/>
      <c r="O8" s="193"/>
      <c r="P8" s="193"/>
      <c r="Q8" s="193"/>
      <c r="R8" s="193"/>
      <c r="S8" s="194"/>
    </row>
    <row r="9" spans="1:19">
      <c r="B9" s="210"/>
      <c r="C9" s="211" t="s">
        <v>26</v>
      </c>
      <c r="D9" s="305" t="s">
        <v>176</v>
      </c>
      <c r="E9" s="109"/>
      <c r="F9" s="109"/>
      <c r="G9" s="109"/>
      <c r="H9" s="109"/>
      <c r="I9" s="109"/>
      <c r="J9" s="109"/>
      <c r="K9" s="133"/>
      <c r="L9" s="109"/>
      <c r="M9" s="109"/>
      <c r="N9" s="109"/>
      <c r="O9" s="109"/>
      <c r="P9" s="109"/>
      <c r="Q9" s="109"/>
      <c r="R9" s="109"/>
      <c r="S9" s="259"/>
    </row>
    <row r="10" spans="1:19" ht="15.75" thickBot="1">
      <c r="B10" s="210"/>
      <c r="C10" s="211"/>
      <c r="D10" s="114"/>
      <c r="E10" s="109"/>
      <c r="F10" s="109"/>
      <c r="G10" s="109"/>
      <c r="H10" s="109"/>
      <c r="I10" s="109"/>
      <c r="J10" s="109"/>
      <c r="K10" s="109"/>
      <c r="L10" s="109"/>
      <c r="M10" s="109"/>
      <c r="N10" s="109"/>
      <c r="O10" s="109"/>
      <c r="P10" s="109"/>
      <c r="Q10" s="109"/>
      <c r="R10" s="109"/>
      <c r="S10" s="259"/>
    </row>
    <row r="11" spans="1:19" ht="18.75" thickBot="1">
      <c r="B11" s="210"/>
      <c r="C11" s="211"/>
      <c r="D11" s="109"/>
      <c r="E11" s="109" t="s">
        <v>246</v>
      </c>
      <c r="F11" s="109"/>
      <c r="G11" s="109"/>
      <c r="H11" s="109"/>
      <c r="I11" s="109"/>
      <c r="J11" s="109"/>
      <c r="K11" s="109"/>
      <c r="L11" s="109"/>
      <c r="M11" s="109"/>
      <c r="N11" s="147">
        <f>'WARM Model'!N13</f>
        <v>0</v>
      </c>
      <c r="O11" s="109"/>
      <c r="P11" s="109"/>
      <c r="Q11" s="109"/>
      <c r="R11" s="109"/>
      <c r="S11" s="259"/>
    </row>
    <row r="12" spans="1:19" ht="15.75" thickBot="1">
      <c r="B12" s="210"/>
      <c r="C12" s="211"/>
      <c r="D12" s="109"/>
      <c r="E12" s="109"/>
      <c r="F12" s="109"/>
      <c r="G12" s="109"/>
      <c r="H12" s="109"/>
      <c r="I12" s="109"/>
      <c r="J12" s="109"/>
      <c r="K12" s="109"/>
      <c r="L12" s="109"/>
      <c r="M12" s="109"/>
      <c r="N12" s="148"/>
      <c r="O12" s="109"/>
      <c r="P12" s="109"/>
      <c r="Q12" s="109"/>
      <c r="R12" s="109"/>
      <c r="S12" s="259"/>
    </row>
    <row r="13" spans="1:19" ht="18.75" thickBot="1">
      <c r="B13" s="210"/>
      <c r="C13" s="211"/>
      <c r="D13" s="109"/>
      <c r="E13" s="109" t="s">
        <v>247</v>
      </c>
      <c r="F13" s="109"/>
      <c r="G13" s="109"/>
      <c r="H13" s="109"/>
      <c r="I13" s="109"/>
      <c r="J13" s="109"/>
      <c r="K13" s="109"/>
      <c r="L13" s="109"/>
      <c r="M13" s="109"/>
      <c r="N13" s="147">
        <f>'WARM Model'!N15</f>
        <v>0</v>
      </c>
      <c r="O13" s="109"/>
      <c r="P13" s="109"/>
      <c r="Q13" s="109"/>
      <c r="R13" s="109"/>
      <c r="S13" s="259"/>
    </row>
    <row r="14" spans="1:19" ht="15.75" thickBot="1">
      <c r="B14" s="210"/>
      <c r="C14" s="211"/>
      <c r="D14" s="109"/>
      <c r="E14" s="109"/>
      <c r="F14" s="109"/>
      <c r="G14" s="109"/>
      <c r="H14" s="109"/>
      <c r="I14" s="109"/>
      <c r="J14" s="109"/>
      <c r="K14" s="109"/>
      <c r="L14" s="109"/>
      <c r="M14" s="109"/>
      <c r="N14" s="148"/>
      <c r="O14" s="109"/>
      <c r="P14" s="109"/>
      <c r="Q14" s="109"/>
      <c r="R14" s="109"/>
      <c r="S14" s="259"/>
    </row>
    <row r="15" spans="1:19" ht="18.75" thickBot="1">
      <c r="B15" s="210"/>
      <c r="C15" s="211"/>
      <c r="D15" s="109"/>
      <c r="E15" s="224" t="s">
        <v>248</v>
      </c>
      <c r="F15" s="224"/>
      <c r="G15" s="224"/>
      <c r="H15" s="224"/>
      <c r="I15" s="224"/>
      <c r="J15" s="224"/>
      <c r="K15" s="224"/>
      <c r="L15" s="109"/>
      <c r="M15" s="109"/>
      <c r="N15" s="147">
        <f>'WARM Model'!N17</f>
        <v>0</v>
      </c>
      <c r="O15" s="109"/>
      <c r="P15" s="109"/>
      <c r="Q15" s="109"/>
      <c r="R15" s="109"/>
      <c r="S15" s="259"/>
    </row>
    <row r="16" spans="1:19">
      <c r="B16" s="210"/>
      <c r="C16" s="211"/>
      <c r="D16" s="114"/>
      <c r="E16" s="109"/>
      <c r="F16" s="109"/>
      <c r="G16" s="109"/>
      <c r="H16" s="109"/>
      <c r="I16" s="109"/>
      <c r="J16" s="109"/>
      <c r="K16" s="109"/>
      <c r="L16" s="109"/>
      <c r="M16" s="109"/>
      <c r="N16" s="109"/>
      <c r="O16" s="109"/>
      <c r="P16" s="109"/>
      <c r="Q16" s="109"/>
      <c r="R16" s="109"/>
      <c r="S16" s="259"/>
    </row>
    <row r="17" spans="2:19">
      <c r="B17" s="210"/>
      <c r="C17" s="211"/>
      <c r="D17" s="114"/>
      <c r="E17" s="109"/>
      <c r="F17" s="109"/>
      <c r="G17" s="109"/>
      <c r="H17" s="109"/>
      <c r="I17" s="109"/>
      <c r="J17" s="109"/>
      <c r="K17" s="109"/>
      <c r="L17" s="109"/>
      <c r="M17" s="109"/>
      <c r="N17" s="321"/>
      <c r="O17" s="109"/>
      <c r="P17" s="109"/>
      <c r="Q17" s="109"/>
      <c r="R17" s="109"/>
      <c r="S17" s="259"/>
    </row>
    <row r="18" spans="2:19">
      <c r="B18" s="210"/>
      <c r="C18" s="211"/>
      <c r="D18" s="114"/>
      <c r="E18" s="109"/>
      <c r="F18" s="109"/>
      <c r="G18" s="109"/>
      <c r="H18" s="109"/>
      <c r="I18" s="109"/>
      <c r="J18" s="109"/>
      <c r="K18" s="109"/>
      <c r="L18" s="109"/>
      <c r="M18" s="109"/>
      <c r="N18" s="321"/>
      <c r="O18" s="109"/>
      <c r="P18" s="109"/>
      <c r="Q18" s="109"/>
      <c r="R18" s="109"/>
      <c r="S18" s="259"/>
    </row>
    <row r="19" spans="2:19">
      <c r="B19" s="210"/>
      <c r="C19" s="211"/>
      <c r="D19" s="114"/>
      <c r="E19" s="109"/>
      <c r="F19" s="109"/>
      <c r="G19" s="109"/>
      <c r="H19" s="109"/>
      <c r="I19" s="109"/>
      <c r="J19" s="109"/>
      <c r="K19" s="109"/>
      <c r="L19" s="109"/>
      <c r="M19" s="109"/>
      <c r="N19" s="321"/>
      <c r="O19" s="109"/>
      <c r="P19" s="109"/>
      <c r="Q19" s="109"/>
      <c r="R19" s="109"/>
      <c r="S19" s="259"/>
    </row>
    <row r="20" spans="2:19">
      <c r="B20" s="210"/>
      <c r="C20" s="211"/>
      <c r="D20" s="114"/>
      <c r="E20" s="109"/>
      <c r="F20" s="109"/>
      <c r="G20" s="109"/>
      <c r="H20" s="109"/>
      <c r="I20" s="109"/>
      <c r="J20" s="109"/>
      <c r="K20" s="109"/>
      <c r="L20" s="109"/>
      <c r="M20" s="109"/>
      <c r="N20" s="321"/>
      <c r="O20" s="109"/>
      <c r="P20" s="109"/>
      <c r="Q20" s="109"/>
      <c r="R20" s="109"/>
      <c r="S20" s="259"/>
    </row>
    <row r="21" spans="2:19">
      <c r="B21" s="210"/>
      <c r="C21" s="211"/>
      <c r="D21" s="114"/>
      <c r="E21" s="109"/>
      <c r="F21" s="109"/>
      <c r="G21" s="109"/>
      <c r="H21" s="109"/>
      <c r="I21" s="109"/>
      <c r="J21" s="109"/>
      <c r="K21" s="109"/>
      <c r="L21" s="109"/>
      <c r="M21" s="109"/>
      <c r="N21" s="321"/>
      <c r="O21" s="109"/>
      <c r="P21" s="109"/>
      <c r="Q21" s="109"/>
      <c r="R21" s="109"/>
      <c r="S21" s="259"/>
    </row>
    <row r="22" spans="2:19">
      <c r="B22" s="210"/>
      <c r="C22" s="211"/>
      <c r="D22" s="114"/>
      <c r="E22" s="109"/>
      <c r="F22" s="109"/>
      <c r="G22" s="109"/>
      <c r="H22" s="109"/>
      <c r="I22" s="109"/>
      <c r="J22" s="109"/>
      <c r="K22" s="109"/>
      <c r="L22" s="109"/>
      <c r="M22" s="109"/>
      <c r="N22" s="321"/>
      <c r="O22" s="109"/>
      <c r="P22" s="109"/>
      <c r="Q22" s="109"/>
      <c r="R22" s="109"/>
      <c r="S22" s="259"/>
    </row>
    <row r="23" spans="2:19">
      <c r="B23" s="210"/>
      <c r="C23" s="211"/>
      <c r="D23" s="114"/>
      <c r="E23" s="109"/>
      <c r="F23" s="109"/>
      <c r="G23" s="109"/>
      <c r="H23" s="114"/>
      <c r="I23" s="109"/>
      <c r="J23" s="109"/>
      <c r="K23" s="109"/>
      <c r="L23" s="109"/>
      <c r="M23" s="109"/>
      <c r="N23" s="321"/>
      <c r="O23" s="109"/>
      <c r="P23" s="109"/>
      <c r="Q23" s="109"/>
      <c r="R23" s="109"/>
      <c r="S23" s="259"/>
    </row>
    <row r="24" spans="2:19">
      <c r="B24" s="210"/>
      <c r="C24" s="211"/>
      <c r="D24" s="114"/>
      <c r="E24" s="109"/>
      <c r="F24" s="109"/>
      <c r="G24" s="109"/>
      <c r="H24" s="109"/>
      <c r="I24" s="109"/>
      <c r="J24" s="109"/>
      <c r="K24" s="109"/>
      <c r="L24" s="109"/>
      <c r="M24" s="109"/>
      <c r="N24" s="321"/>
      <c r="O24" s="109"/>
      <c r="P24" s="109"/>
      <c r="Q24" s="109"/>
      <c r="R24" s="109"/>
      <c r="S24" s="259"/>
    </row>
    <row r="25" spans="2:19">
      <c r="B25" s="210"/>
      <c r="C25" s="211"/>
      <c r="D25" s="114"/>
      <c r="E25" s="215"/>
      <c r="F25" s="211"/>
      <c r="G25" s="109"/>
      <c r="H25" s="114"/>
      <c r="I25" s="138"/>
      <c r="J25" s="138"/>
      <c r="K25" s="138"/>
      <c r="L25" s="138"/>
      <c r="M25" s="138"/>
      <c r="N25" s="321"/>
      <c r="O25" s="114"/>
      <c r="P25" s="109"/>
      <c r="Q25" s="109"/>
      <c r="R25" s="109"/>
      <c r="S25" s="259"/>
    </row>
    <row r="26" spans="2:19">
      <c r="B26" s="210"/>
      <c r="C26" s="211"/>
      <c r="D26" s="114"/>
      <c r="E26" s="211"/>
      <c r="F26" s="211"/>
      <c r="G26" s="138"/>
      <c r="H26" s="109"/>
      <c r="I26" s="138"/>
      <c r="J26" s="138"/>
      <c r="K26" s="138"/>
      <c r="L26" s="138"/>
      <c r="M26" s="138"/>
      <c r="N26" s="108"/>
      <c r="O26" s="141"/>
      <c r="P26" s="141"/>
      <c r="Q26" s="109"/>
      <c r="R26" s="109"/>
      <c r="S26" s="259"/>
    </row>
    <row r="27" spans="2:19">
      <c r="B27" s="210"/>
      <c r="C27" s="211"/>
      <c r="D27" s="114"/>
      <c r="E27" s="215"/>
      <c r="F27" s="211"/>
      <c r="G27" s="109"/>
      <c r="H27" s="114"/>
      <c r="I27" s="138"/>
      <c r="J27" s="138"/>
      <c r="K27" s="138"/>
      <c r="L27" s="138"/>
      <c r="M27" s="138"/>
      <c r="N27" s="322"/>
      <c r="O27" s="114"/>
      <c r="P27" s="109"/>
      <c r="Q27" s="109"/>
      <c r="R27" s="109"/>
      <c r="S27" s="259"/>
    </row>
    <row r="28" spans="2:19">
      <c r="B28" s="210"/>
      <c r="C28" s="211"/>
      <c r="D28" s="211"/>
      <c r="E28" s="211"/>
      <c r="F28" s="211"/>
      <c r="G28" s="138"/>
      <c r="H28" s="109"/>
      <c r="I28" s="138"/>
      <c r="J28" s="138"/>
      <c r="K28" s="138"/>
      <c r="L28" s="138"/>
      <c r="M28" s="138"/>
      <c r="N28" s="140"/>
      <c r="O28" s="141"/>
      <c r="P28" s="141"/>
      <c r="Q28" s="109"/>
      <c r="R28" s="109"/>
      <c r="S28" s="259"/>
    </row>
    <row r="29" spans="2:19">
      <c r="B29" s="210"/>
      <c r="C29" s="211"/>
      <c r="D29" s="211"/>
      <c r="E29" s="211"/>
      <c r="F29" s="211"/>
      <c r="G29" s="109"/>
      <c r="H29" s="114"/>
      <c r="I29" s="138"/>
      <c r="J29" s="138"/>
      <c r="K29" s="138"/>
      <c r="L29" s="138"/>
      <c r="M29" s="138"/>
      <c r="N29" s="109"/>
      <c r="O29" s="114"/>
      <c r="P29" s="109"/>
      <c r="Q29" s="109"/>
      <c r="R29" s="109"/>
      <c r="S29" s="259"/>
    </row>
    <row r="30" spans="2:19">
      <c r="B30" s="210"/>
      <c r="C30" s="211"/>
      <c r="D30" s="215"/>
      <c r="E30" s="215"/>
      <c r="F30" s="211"/>
      <c r="G30" s="109"/>
      <c r="H30" s="114"/>
      <c r="I30" s="138"/>
      <c r="J30" s="138"/>
      <c r="K30" s="138"/>
      <c r="L30" s="138"/>
      <c r="M30" s="138"/>
      <c r="N30" s="109"/>
      <c r="O30" s="114"/>
      <c r="P30" s="138"/>
      <c r="Q30" s="109"/>
      <c r="R30" s="109"/>
      <c r="S30" s="259"/>
    </row>
    <row r="31" spans="2:19">
      <c r="B31" s="210"/>
      <c r="C31" s="211"/>
      <c r="D31" s="114"/>
      <c r="E31" s="215"/>
      <c r="F31" s="211"/>
      <c r="G31" s="109"/>
      <c r="H31" s="114"/>
      <c r="I31" s="138"/>
      <c r="J31" s="138"/>
      <c r="K31" s="138"/>
      <c r="L31" s="138"/>
      <c r="M31" s="138"/>
      <c r="N31" s="323"/>
      <c r="O31" s="114"/>
      <c r="P31" s="138"/>
      <c r="Q31" s="109"/>
      <c r="R31" s="109"/>
      <c r="S31" s="259"/>
    </row>
    <row r="32" spans="2:19">
      <c r="B32" s="210"/>
      <c r="C32" s="109"/>
      <c r="D32" s="453"/>
      <c r="E32" s="453"/>
      <c r="F32" s="211"/>
      <c r="G32" s="458"/>
      <c r="H32" s="458"/>
      <c r="I32" s="458"/>
      <c r="J32" s="458"/>
      <c r="K32" s="458"/>
      <c r="L32" s="458"/>
      <c r="M32" s="458"/>
      <c r="N32" s="458"/>
      <c r="O32" s="458"/>
      <c r="P32" s="458"/>
      <c r="Q32" s="109"/>
      <c r="R32" s="109"/>
      <c r="S32" s="259"/>
    </row>
    <row r="33" spans="2:19">
      <c r="B33" s="210"/>
      <c r="C33" s="109"/>
      <c r="D33" s="453"/>
      <c r="E33" s="453"/>
      <c r="F33" s="211"/>
      <c r="G33" s="458"/>
      <c r="H33" s="458"/>
      <c r="I33" s="458"/>
      <c r="J33" s="458"/>
      <c r="K33" s="458"/>
      <c r="L33" s="458"/>
      <c r="M33" s="458"/>
      <c r="N33" s="458"/>
      <c r="O33" s="458"/>
      <c r="P33" s="458"/>
      <c r="Q33" s="109"/>
      <c r="R33" s="109"/>
      <c r="S33" s="259"/>
    </row>
    <row r="34" spans="2:19">
      <c r="B34" s="210"/>
      <c r="C34" s="211"/>
      <c r="D34" s="114"/>
      <c r="E34" s="109"/>
      <c r="F34" s="109"/>
      <c r="G34" s="109"/>
      <c r="H34" s="109"/>
      <c r="I34" s="109"/>
      <c r="J34" s="109"/>
      <c r="K34" s="109"/>
      <c r="L34" s="109"/>
      <c r="M34" s="109"/>
      <c r="N34" s="109"/>
      <c r="O34" s="109"/>
      <c r="P34" s="109"/>
      <c r="Q34" s="109"/>
      <c r="R34" s="109"/>
      <c r="S34" s="259"/>
    </row>
    <row r="35" spans="2:19">
      <c r="B35" s="210"/>
      <c r="C35" s="109"/>
      <c r="D35" s="109"/>
      <c r="E35" s="109"/>
      <c r="F35" s="109"/>
      <c r="G35" s="109"/>
      <c r="H35" s="109"/>
      <c r="I35" s="109"/>
      <c r="J35" s="224"/>
      <c r="K35" s="137" t="s">
        <v>11</v>
      </c>
      <c r="L35" s="298"/>
      <c r="M35" s="109"/>
      <c r="N35" s="109"/>
      <c r="O35" s="109"/>
      <c r="P35" s="109"/>
      <c r="Q35" s="109"/>
      <c r="R35" s="109"/>
      <c r="S35" s="259"/>
    </row>
    <row r="36" spans="2:19">
      <c r="B36" s="226"/>
      <c r="C36" s="235"/>
      <c r="D36" s="235"/>
      <c r="E36" s="235"/>
      <c r="F36" s="235"/>
      <c r="G36" s="235"/>
      <c r="H36" s="235"/>
      <c r="I36" s="235"/>
      <c r="J36" s="318"/>
      <c r="K36" s="249" t="s">
        <v>6</v>
      </c>
      <c r="L36" s="319"/>
      <c r="M36" s="318"/>
      <c r="N36" s="318"/>
      <c r="O36" s="318"/>
      <c r="P36" s="318"/>
      <c r="Q36" s="324"/>
      <c r="R36" s="271" t="s">
        <v>5</v>
      </c>
      <c r="S36" s="320"/>
    </row>
    <row r="37" spans="2:19" ht="15.75" thickBot="1">
      <c r="B37" s="251"/>
      <c r="C37" s="252"/>
      <c r="D37" s="252"/>
      <c r="E37" s="252"/>
      <c r="F37" s="252"/>
      <c r="G37" s="252"/>
      <c r="H37" s="252"/>
      <c r="I37" s="252"/>
      <c r="J37" s="252"/>
      <c r="K37" s="252"/>
      <c r="L37" s="252"/>
      <c r="M37" s="252"/>
      <c r="N37" s="252"/>
      <c r="O37" s="252"/>
      <c r="P37" s="252"/>
      <c r="Q37" s="252"/>
      <c r="R37" s="252"/>
      <c r="S37" s="253"/>
    </row>
  </sheetData>
  <sheetProtection password="C4A2" sheet="1" objects="1" scenarios="1"/>
  <mergeCells count="6">
    <mergeCell ref="B3:S3"/>
    <mergeCell ref="B4:S4"/>
    <mergeCell ref="B5:S5"/>
    <mergeCell ref="D32:E33"/>
    <mergeCell ref="G32:P33"/>
    <mergeCell ref="B6:S6"/>
  </mergeCells>
  <hyperlinks>
    <hyperlink ref="K36" location="'Program Summaries'!A1" display="Next Page"/>
    <hyperlink ref="R36" location="'Results Financial'!A1" display="Previous Page"/>
  </hyperlinks>
  <pageMargins left="0.7" right="0.7" top="0.75" bottom="0.75" header="0.3" footer="0.3"/>
  <pageSetup scale="68" orientation="landscape" r:id="rId1"/>
  <headerFooter>
    <oddFooter>Page &amp;P of &amp;N</oddFooter>
  </headerFooter>
  <ignoredErrors>
    <ignoredError sqref="C9" numberStoredAsText="1"/>
  </ignoredErrors>
</worksheet>
</file>

<file path=xl/worksheets/sheet14.xml><?xml version="1.0" encoding="utf-8"?>
<worksheet xmlns="http://schemas.openxmlformats.org/spreadsheetml/2006/main" xmlns:r="http://schemas.openxmlformats.org/officeDocument/2006/relationships">
  <sheetPr>
    <tabColor theme="6"/>
    <pageSetUpPr fitToPage="1"/>
  </sheetPr>
  <dimension ref="A1:K54"/>
  <sheetViews>
    <sheetView topLeftCell="A4" zoomScale="70" zoomScaleNormal="70" workbookViewId="0">
      <selection activeCell="F26" sqref="F26"/>
    </sheetView>
  </sheetViews>
  <sheetFormatPr defaultRowHeight="15"/>
  <cols>
    <col min="1" max="1" width="5.28515625" style="189" customWidth="1"/>
    <col min="2" max="2" width="9.140625" style="189" customWidth="1"/>
    <col min="3" max="3" width="39.7109375" style="189" customWidth="1"/>
    <col min="4" max="4" width="23.140625" style="189" bestFit="1" customWidth="1"/>
    <col min="5" max="5" width="21.85546875" style="189" customWidth="1"/>
    <col min="6" max="6" width="26.28515625" style="189" customWidth="1"/>
    <col min="7" max="9" width="21.85546875" style="189" customWidth="1"/>
    <col min="10" max="10" width="21.85546875" style="190" customWidth="1"/>
    <col min="11" max="11" width="9.140625" style="190"/>
    <col min="12" max="12" width="5.28515625" style="325" customWidth="1"/>
    <col min="13" max="16384" width="9.140625" style="325"/>
  </cols>
  <sheetData>
    <row r="1" spans="1:11" ht="15.75" thickBot="1"/>
    <row r="2" spans="1:11">
      <c r="B2" s="326"/>
      <c r="C2" s="327"/>
      <c r="D2" s="327"/>
      <c r="E2" s="327"/>
      <c r="F2" s="327"/>
      <c r="G2" s="327"/>
      <c r="H2" s="327"/>
      <c r="I2" s="327"/>
      <c r="J2" s="327"/>
      <c r="K2" s="328"/>
    </row>
    <row r="3" spans="1:11" ht="18.75">
      <c r="A3" s="195"/>
      <c r="B3" s="425" t="s">
        <v>292</v>
      </c>
      <c r="C3" s="426"/>
      <c r="D3" s="426"/>
      <c r="E3" s="426"/>
      <c r="F3" s="426"/>
      <c r="G3" s="426"/>
      <c r="H3" s="426"/>
      <c r="I3" s="426"/>
      <c r="J3" s="426"/>
      <c r="K3" s="442"/>
    </row>
    <row r="4" spans="1:11" ht="18.75">
      <c r="A4" s="195"/>
      <c r="B4" s="427" t="s">
        <v>266</v>
      </c>
      <c r="C4" s="428"/>
      <c r="D4" s="428"/>
      <c r="E4" s="428"/>
      <c r="F4" s="428"/>
      <c r="G4" s="428"/>
      <c r="H4" s="428"/>
      <c r="I4" s="428"/>
      <c r="J4" s="428"/>
      <c r="K4" s="429"/>
    </row>
    <row r="5" spans="1:11" ht="15.75">
      <c r="B5" s="427" t="s">
        <v>149</v>
      </c>
      <c r="C5" s="428"/>
      <c r="D5" s="428"/>
      <c r="E5" s="428"/>
      <c r="F5" s="428"/>
      <c r="G5" s="428"/>
      <c r="H5" s="428"/>
      <c r="I5" s="428"/>
      <c r="J5" s="428"/>
      <c r="K5" s="429"/>
    </row>
    <row r="6" spans="1:11" ht="16.5" thickBot="1">
      <c r="B6" s="430" t="s">
        <v>267</v>
      </c>
      <c r="C6" s="431"/>
      <c r="D6" s="431"/>
      <c r="E6" s="431"/>
      <c r="F6" s="431"/>
      <c r="G6" s="431"/>
      <c r="H6" s="431"/>
      <c r="I6" s="431"/>
      <c r="J6" s="431"/>
      <c r="K6" s="432"/>
    </row>
    <row r="7" spans="1:11" ht="15.75" thickBot="1">
      <c r="B7" s="197"/>
      <c r="C7" s="197"/>
      <c r="D7" s="197"/>
      <c r="E7" s="197"/>
      <c r="F7" s="197"/>
      <c r="G7" s="197"/>
      <c r="H7" s="197"/>
      <c r="I7" s="197"/>
      <c r="J7" s="198"/>
      <c r="K7" s="198"/>
    </row>
    <row r="8" spans="1:11">
      <c r="B8" s="199"/>
      <c r="C8" s="209"/>
      <c r="D8" s="209"/>
      <c r="E8" s="209"/>
      <c r="F8" s="209"/>
      <c r="G8" s="209"/>
      <c r="H8" s="209"/>
      <c r="I8" s="209"/>
      <c r="J8" s="209"/>
      <c r="K8" s="275"/>
    </row>
    <row r="9" spans="1:11">
      <c r="B9" s="210"/>
      <c r="C9" s="329" t="s">
        <v>63</v>
      </c>
      <c r="D9" s="330" t="s">
        <v>62</v>
      </c>
      <c r="E9" s="330" t="s">
        <v>66</v>
      </c>
      <c r="F9" s="330" t="s">
        <v>349</v>
      </c>
      <c r="G9" s="330" t="s">
        <v>350</v>
      </c>
      <c r="H9" s="330" t="s">
        <v>76</v>
      </c>
      <c r="I9" s="330" t="s">
        <v>67</v>
      </c>
      <c r="J9" s="330" t="s">
        <v>68</v>
      </c>
      <c r="K9" s="259"/>
    </row>
    <row r="10" spans="1:11">
      <c r="B10" s="210"/>
      <c r="C10" s="331" t="s">
        <v>87</v>
      </c>
      <c r="D10" s="332"/>
      <c r="E10" s="332"/>
      <c r="F10" s="332"/>
      <c r="G10" s="332"/>
      <c r="H10" s="332"/>
      <c r="I10" s="332"/>
      <c r="J10" s="333"/>
      <c r="K10" s="259"/>
    </row>
    <row r="11" spans="1:11" s="339" customFormat="1" ht="109.5" customHeight="1">
      <c r="A11" s="334"/>
      <c r="B11" s="335"/>
      <c r="C11" s="336" t="s">
        <v>64</v>
      </c>
      <c r="D11" s="337" t="s">
        <v>69</v>
      </c>
      <c r="E11" s="337" t="s">
        <v>70</v>
      </c>
      <c r="F11" s="337" t="s">
        <v>71</v>
      </c>
      <c r="G11" s="337" t="s">
        <v>72</v>
      </c>
      <c r="H11" s="337" t="s">
        <v>73</v>
      </c>
      <c r="I11" s="337" t="s">
        <v>74</v>
      </c>
      <c r="J11" s="337" t="s">
        <v>75</v>
      </c>
      <c r="K11" s="338"/>
    </row>
    <row r="12" spans="1:11" ht="15" customHeight="1">
      <c r="B12" s="210"/>
      <c r="C12" s="340" t="s">
        <v>65</v>
      </c>
      <c r="D12" s="341" t="s">
        <v>77</v>
      </c>
      <c r="E12" s="341" t="s">
        <v>77</v>
      </c>
      <c r="F12" s="341" t="s">
        <v>77</v>
      </c>
      <c r="G12" s="341" t="s">
        <v>77</v>
      </c>
      <c r="H12" s="341" t="s">
        <v>77</v>
      </c>
      <c r="I12" s="341" t="s">
        <v>77</v>
      </c>
      <c r="J12" s="341" t="s">
        <v>8</v>
      </c>
      <c r="K12" s="259"/>
    </row>
    <row r="13" spans="1:11" ht="15" customHeight="1">
      <c r="B13" s="210"/>
      <c r="C13" s="342" t="s">
        <v>78</v>
      </c>
      <c r="D13" s="343">
        <v>2003</v>
      </c>
      <c r="E13" s="343">
        <v>1999</v>
      </c>
      <c r="F13" s="344" t="s">
        <v>79</v>
      </c>
      <c r="G13" s="344" t="s">
        <v>80</v>
      </c>
      <c r="H13" s="344" t="s">
        <v>81</v>
      </c>
      <c r="I13" s="343">
        <v>2008</v>
      </c>
      <c r="J13" s="344" t="s">
        <v>82</v>
      </c>
      <c r="K13" s="345"/>
    </row>
    <row r="14" spans="1:11" ht="15" customHeight="1">
      <c r="B14" s="210"/>
      <c r="C14" s="342" t="s">
        <v>83</v>
      </c>
      <c r="D14" s="346">
        <v>502000</v>
      </c>
      <c r="E14" s="346">
        <v>38000</v>
      </c>
      <c r="F14" s="346">
        <v>26000</v>
      </c>
      <c r="G14" s="346">
        <v>42600</v>
      </c>
      <c r="H14" s="346">
        <v>3600</v>
      </c>
      <c r="I14" s="346">
        <v>20700</v>
      </c>
      <c r="J14" s="346">
        <v>45000</v>
      </c>
      <c r="K14" s="345"/>
    </row>
    <row r="15" spans="1:11" ht="15" customHeight="1">
      <c r="B15" s="210"/>
      <c r="C15" s="340" t="s">
        <v>84</v>
      </c>
      <c r="D15" s="347" t="s">
        <v>44</v>
      </c>
      <c r="E15" s="346">
        <v>38000</v>
      </c>
      <c r="F15" s="346">
        <v>26000</v>
      </c>
      <c r="G15" s="341" t="s">
        <v>85</v>
      </c>
      <c r="H15" s="346">
        <v>649</v>
      </c>
      <c r="I15" s="346">
        <v>13500</v>
      </c>
      <c r="J15" s="346">
        <v>45000</v>
      </c>
      <c r="K15" s="259"/>
    </row>
    <row r="16" spans="1:11" ht="15" customHeight="1">
      <c r="B16" s="210"/>
      <c r="C16" s="340" t="s">
        <v>249</v>
      </c>
      <c r="D16" s="347">
        <v>5000</v>
      </c>
      <c r="E16" s="346">
        <v>38000</v>
      </c>
      <c r="F16" s="346">
        <v>26000</v>
      </c>
      <c r="G16" s="347" t="s">
        <v>44</v>
      </c>
      <c r="H16" s="346">
        <v>480</v>
      </c>
      <c r="I16" s="346">
        <v>6800</v>
      </c>
      <c r="J16" s="346">
        <v>500</v>
      </c>
      <c r="K16" s="259"/>
    </row>
    <row r="17" spans="1:11" s="353" customFormat="1" ht="15" customHeight="1">
      <c r="A17" s="348"/>
      <c r="B17" s="349"/>
      <c r="C17" s="350" t="s">
        <v>86</v>
      </c>
      <c r="D17" s="351" t="s">
        <v>44</v>
      </c>
      <c r="E17" s="351">
        <f>E16/E15</f>
        <v>1</v>
      </c>
      <c r="F17" s="351">
        <f>F16/F15</f>
        <v>1</v>
      </c>
      <c r="G17" s="351" t="s">
        <v>44</v>
      </c>
      <c r="H17" s="351">
        <f>H16/H15</f>
        <v>0.73959938366718025</v>
      </c>
      <c r="I17" s="351">
        <f>I16/I15</f>
        <v>0.50370370370370365</v>
      </c>
      <c r="J17" s="351">
        <f>J16/J15</f>
        <v>1.1111111111111112E-2</v>
      </c>
      <c r="K17" s="352"/>
    </row>
    <row r="18" spans="1:11">
      <c r="B18" s="210"/>
      <c r="C18" s="331" t="s">
        <v>88</v>
      </c>
      <c r="D18" s="354"/>
      <c r="E18" s="354"/>
      <c r="F18" s="354"/>
      <c r="G18" s="354"/>
      <c r="H18" s="354"/>
      <c r="I18" s="354"/>
      <c r="J18" s="355"/>
      <c r="K18" s="259"/>
    </row>
    <row r="19" spans="1:11" ht="15" customHeight="1">
      <c r="B19" s="210"/>
      <c r="C19" s="340" t="s">
        <v>222</v>
      </c>
      <c r="D19" s="341" t="s">
        <v>9</v>
      </c>
      <c r="E19" s="341" t="s">
        <v>9</v>
      </c>
      <c r="F19" s="341" t="s">
        <v>9</v>
      </c>
      <c r="G19" s="341" t="s">
        <v>9</v>
      </c>
      <c r="H19" s="341" t="s">
        <v>9</v>
      </c>
      <c r="I19" s="341" t="s">
        <v>9</v>
      </c>
      <c r="J19" s="341" t="s">
        <v>9</v>
      </c>
      <c r="K19" s="259"/>
    </row>
    <row r="20" spans="1:11" ht="15" customHeight="1">
      <c r="B20" s="210"/>
      <c r="C20" s="356" t="s">
        <v>89</v>
      </c>
      <c r="D20" s="341" t="s">
        <v>9</v>
      </c>
      <c r="E20" s="341" t="s">
        <v>10</v>
      </c>
      <c r="F20" s="341" t="s">
        <v>9</v>
      </c>
      <c r="G20" s="341" t="s">
        <v>9</v>
      </c>
      <c r="H20" s="341" t="s">
        <v>250</v>
      </c>
      <c r="I20" s="341" t="s">
        <v>9</v>
      </c>
      <c r="J20" s="341" t="s">
        <v>9</v>
      </c>
      <c r="K20" s="259"/>
    </row>
    <row r="21" spans="1:11" ht="15" customHeight="1">
      <c r="B21" s="210"/>
      <c r="C21" s="340" t="s">
        <v>90</v>
      </c>
      <c r="D21" s="341" t="s">
        <v>9</v>
      </c>
      <c r="E21" s="341" t="s">
        <v>10</v>
      </c>
      <c r="F21" s="341" t="s">
        <v>9</v>
      </c>
      <c r="G21" s="341" t="s">
        <v>9</v>
      </c>
      <c r="H21" s="341" t="s">
        <v>250</v>
      </c>
      <c r="I21" s="341" t="s">
        <v>9</v>
      </c>
      <c r="J21" s="341" t="s">
        <v>9</v>
      </c>
      <c r="K21" s="259"/>
    </row>
    <row r="22" spans="1:11" ht="30">
      <c r="B22" s="210"/>
      <c r="C22" s="357" t="s">
        <v>38</v>
      </c>
      <c r="D22" s="341" t="s">
        <v>10</v>
      </c>
      <c r="E22" s="341" t="s">
        <v>9</v>
      </c>
      <c r="F22" s="341" t="s">
        <v>9</v>
      </c>
      <c r="G22" s="341" t="s">
        <v>9</v>
      </c>
      <c r="H22" s="358" t="s">
        <v>98</v>
      </c>
      <c r="I22" s="341" t="s">
        <v>9</v>
      </c>
      <c r="J22" s="341" t="s">
        <v>100</v>
      </c>
      <c r="K22" s="259"/>
    </row>
    <row r="23" spans="1:11" ht="15" customHeight="1">
      <c r="B23" s="210"/>
      <c r="C23" s="340" t="s">
        <v>91</v>
      </c>
      <c r="D23" s="341" t="s">
        <v>9</v>
      </c>
      <c r="E23" s="341" t="s">
        <v>9</v>
      </c>
      <c r="F23" s="341" t="s">
        <v>9</v>
      </c>
      <c r="G23" s="341" t="s">
        <v>9</v>
      </c>
      <c r="H23" s="341" t="s">
        <v>9</v>
      </c>
      <c r="I23" s="341" t="s">
        <v>9</v>
      </c>
      <c r="J23" s="341" t="s">
        <v>9</v>
      </c>
      <c r="K23" s="259"/>
    </row>
    <row r="24" spans="1:11" ht="15" customHeight="1">
      <c r="B24" s="210"/>
      <c r="C24" s="342" t="s">
        <v>92</v>
      </c>
      <c r="D24" s="358" t="s">
        <v>9</v>
      </c>
      <c r="E24" s="358" t="s">
        <v>9</v>
      </c>
      <c r="F24" s="358" t="s">
        <v>9</v>
      </c>
      <c r="G24" s="358" t="s">
        <v>9</v>
      </c>
      <c r="H24" s="358" t="s">
        <v>99</v>
      </c>
      <c r="I24" s="358" t="s">
        <v>44</v>
      </c>
      <c r="J24" s="358" t="s">
        <v>100</v>
      </c>
      <c r="K24" s="345"/>
    </row>
    <row r="25" spans="1:11" ht="15" customHeight="1">
      <c r="B25" s="210"/>
      <c r="C25" s="342" t="s">
        <v>93</v>
      </c>
      <c r="D25" s="358" t="s">
        <v>9</v>
      </c>
      <c r="E25" s="358" t="s">
        <v>10</v>
      </c>
      <c r="F25" s="358" t="s">
        <v>9</v>
      </c>
      <c r="G25" s="358" t="s">
        <v>9</v>
      </c>
      <c r="H25" s="358" t="s">
        <v>9</v>
      </c>
      <c r="I25" s="358" t="s">
        <v>44</v>
      </c>
      <c r="J25" s="358" t="s">
        <v>44</v>
      </c>
      <c r="K25" s="345"/>
    </row>
    <row r="26" spans="1:11" s="339" customFormat="1" ht="60">
      <c r="A26" s="334"/>
      <c r="B26" s="335"/>
      <c r="C26" s="357" t="s">
        <v>94</v>
      </c>
      <c r="D26" s="358" t="s">
        <v>95</v>
      </c>
      <c r="E26" s="358" t="s">
        <v>96</v>
      </c>
      <c r="F26" s="358" t="s">
        <v>97</v>
      </c>
      <c r="G26" s="358" t="s">
        <v>97</v>
      </c>
      <c r="H26" s="358" t="s">
        <v>44</v>
      </c>
      <c r="I26" s="358" t="s">
        <v>95</v>
      </c>
      <c r="J26" s="358" t="s">
        <v>44</v>
      </c>
      <c r="K26" s="278"/>
    </row>
    <row r="27" spans="1:11">
      <c r="B27" s="210"/>
      <c r="C27" s="331" t="s">
        <v>101</v>
      </c>
      <c r="D27" s="354"/>
      <c r="E27" s="354"/>
      <c r="F27" s="354"/>
      <c r="G27" s="354"/>
      <c r="H27" s="354"/>
      <c r="I27" s="354"/>
      <c r="J27" s="355"/>
      <c r="K27" s="259"/>
    </row>
    <row r="28" spans="1:11" ht="15" customHeight="1">
      <c r="B28" s="210"/>
      <c r="C28" s="340" t="s">
        <v>102</v>
      </c>
      <c r="D28" s="341" t="s">
        <v>103</v>
      </c>
      <c r="E28" s="341" t="s">
        <v>104</v>
      </c>
      <c r="F28" s="341" t="s">
        <v>104</v>
      </c>
      <c r="G28" s="341" t="s">
        <v>44</v>
      </c>
      <c r="H28" s="341" t="s">
        <v>131</v>
      </c>
      <c r="I28" s="358"/>
      <c r="J28" s="341" t="s">
        <v>44</v>
      </c>
      <c r="K28" s="259"/>
    </row>
    <row r="29" spans="1:11" ht="15" customHeight="1">
      <c r="B29" s="210"/>
      <c r="C29" s="342" t="s">
        <v>105</v>
      </c>
      <c r="D29" s="358" t="s">
        <v>44</v>
      </c>
      <c r="E29" s="358" t="s">
        <v>44</v>
      </c>
      <c r="F29" s="358">
        <v>6</v>
      </c>
      <c r="G29" s="358" t="s">
        <v>44</v>
      </c>
      <c r="H29" s="358">
        <v>1</v>
      </c>
      <c r="I29" s="358" t="s">
        <v>44</v>
      </c>
      <c r="J29" s="358" t="s">
        <v>44</v>
      </c>
      <c r="K29" s="345"/>
    </row>
    <row r="30" spans="1:11" ht="30">
      <c r="B30" s="210"/>
      <c r="C30" s="359" t="s">
        <v>106</v>
      </c>
      <c r="D30" s="358" t="s">
        <v>112</v>
      </c>
      <c r="E30" s="358" t="s">
        <v>111</v>
      </c>
      <c r="F30" s="358" t="s">
        <v>111</v>
      </c>
      <c r="G30" s="358" t="s">
        <v>110</v>
      </c>
      <c r="H30" s="358" t="s">
        <v>109</v>
      </c>
      <c r="I30" s="358" t="s">
        <v>108</v>
      </c>
      <c r="J30" s="358" t="s">
        <v>107</v>
      </c>
      <c r="K30" s="345"/>
    </row>
    <row r="31" spans="1:11" ht="15" customHeight="1">
      <c r="B31" s="210"/>
      <c r="C31" s="340" t="s">
        <v>115</v>
      </c>
      <c r="D31" s="360">
        <v>25</v>
      </c>
      <c r="E31" s="360">
        <v>40.229999999999997</v>
      </c>
      <c r="F31" s="341" t="s">
        <v>44</v>
      </c>
      <c r="G31" s="341" t="s">
        <v>44</v>
      </c>
      <c r="H31" s="360">
        <v>58</v>
      </c>
      <c r="I31" s="360" t="s">
        <v>44</v>
      </c>
      <c r="J31" s="341" t="s">
        <v>44</v>
      </c>
      <c r="K31" s="259"/>
    </row>
    <row r="32" spans="1:11" ht="15" customHeight="1">
      <c r="B32" s="210"/>
      <c r="C32" s="342" t="s">
        <v>113</v>
      </c>
      <c r="D32" s="358" t="s">
        <v>251</v>
      </c>
      <c r="E32" s="358" t="s">
        <v>10</v>
      </c>
      <c r="F32" s="358" t="s">
        <v>9</v>
      </c>
      <c r="G32" s="358" t="s">
        <v>10</v>
      </c>
      <c r="H32" s="360" t="s">
        <v>9</v>
      </c>
      <c r="I32" s="358" t="s">
        <v>10</v>
      </c>
      <c r="J32" s="358" t="s">
        <v>100</v>
      </c>
      <c r="K32" s="345"/>
    </row>
    <row r="33" spans="1:11" ht="15" customHeight="1">
      <c r="B33" s="210"/>
      <c r="C33" s="342" t="s">
        <v>114</v>
      </c>
      <c r="D33" s="358" t="s">
        <v>44</v>
      </c>
      <c r="E33" s="358" t="s">
        <v>44</v>
      </c>
      <c r="F33" s="360">
        <v>3</v>
      </c>
      <c r="G33" s="341" t="s">
        <v>44</v>
      </c>
      <c r="H33" s="360">
        <v>3</v>
      </c>
      <c r="I33" s="358" t="s">
        <v>44</v>
      </c>
      <c r="J33" s="358" t="s">
        <v>44</v>
      </c>
      <c r="K33" s="345"/>
    </row>
    <row r="34" spans="1:11">
      <c r="B34" s="210"/>
      <c r="C34" s="331" t="s">
        <v>116</v>
      </c>
      <c r="D34" s="354"/>
      <c r="E34" s="354"/>
      <c r="F34" s="354"/>
      <c r="G34" s="354"/>
      <c r="H34" s="354"/>
      <c r="I34" s="354"/>
      <c r="J34" s="355"/>
      <c r="K34" s="259"/>
    </row>
    <row r="35" spans="1:11" ht="60">
      <c r="B35" s="210"/>
      <c r="C35" s="359" t="s">
        <v>117</v>
      </c>
      <c r="D35" s="358" t="s">
        <v>118</v>
      </c>
      <c r="E35" s="358" t="s">
        <v>118</v>
      </c>
      <c r="F35" s="358" t="s">
        <v>118</v>
      </c>
      <c r="G35" s="358" t="s">
        <v>18</v>
      </c>
      <c r="H35" s="358" t="s">
        <v>118</v>
      </c>
      <c r="I35" s="358" t="s">
        <v>18</v>
      </c>
      <c r="J35" s="358" t="s">
        <v>120</v>
      </c>
      <c r="K35" s="345"/>
    </row>
    <row r="36" spans="1:11" s="366" customFormat="1" ht="15" customHeight="1">
      <c r="A36" s="361"/>
      <c r="B36" s="362"/>
      <c r="C36" s="363" t="s">
        <v>180</v>
      </c>
      <c r="D36" s="347">
        <f>10500/3</f>
        <v>3500</v>
      </c>
      <c r="E36" s="358" t="s">
        <v>119</v>
      </c>
      <c r="F36" s="358" t="s">
        <v>44</v>
      </c>
      <c r="G36" s="358" t="s">
        <v>44</v>
      </c>
      <c r="H36" s="364">
        <v>93</v>
      </c>
      <c r="I36" s="358" t="s">
        <v>44</v>
      </c>
      <c r="J36" s="358">
        <v>54</v>
      </c>
      <c r="K36" s="365"/>
    </row>
    <row r="37" spans="1:11">
      <c r="B37" s="210"/>
      <c r="C37" s="331" t="s">
        <v>121</v>
      </c>
      <c r="D37" s="354"/>
      <c r="E37" s="354"/>
      <c r="F37" s="354"/>
      <c r="G37" s="354"/>
      <c r="H37" s="354"/>
      <c r="I37" s="354"/>
      <c r="J37" s="355"/>
      <c r="K37" s="259"/>
    </row>
    <row r="38" spans="1:11" ht="30">
      <c r="B38" s="210"/>
      <c r="C38" s="356" t="s">
        <v>122</v>
      </c>
      <c r="D38" s="367" t="s">
        <v>136</v>
      </c>
      <c r="E38" s="367" t="s">
        <v>123</v>
      </c>
      <c r="F38" s="341" t="s">
        <v>123</v>
      </c>
      <c r="G38" s="367" t="s">
        <v>123</v>
      </c>
      <c r="H38" s="367" t="s">
        <v>123</v>
      </c>
      <c r="I38" s="358" t="s">
        <v>244</v>
      </c>
      <c r="J38" s="368" t="s">
        <v>181</v>
      </c>
      <c r="K38" s="259"/>
    </row>
    <row r="39" spans="1:11" ht="30">
      <c r="B39" s="210"/>
      <c r="C39" s="359" t="s">
        <v>124</v>
      </c>
      <c r="D39" s="360">
        <v>15</v>
      </c>
      <c r="E39" s="360">
        <v>18</v>
      </c>
      <c r="F39" s="358" t="s">
        <v>44</v>
      </c>
      <c r="G39" s="358" t="s">
        <v>44</v>
      </c>
      <c r="H39" s="358" t="s">
        <v>44</v>
      </c>
      <c r="I39" s="358" t="s">
        <v>44</v>
      </c>
      <c r="J39" s="358" t="s">
        <v>126</v>
      </c>
      <c r="K39" s="369"/>
    </row>
    <row r="40" spans="1:11" ht="45">
      <c r="B40" s="210"/>
      <c r="C40" s="359" t="s">
        <v>125</v>
      </c>
      <c r="D40" s="358" t="s">
        <v>44</v>
      </c>
      <c r="E40" s="368" t="s">
        <v>127</v>
      </c>
      <c r="F40" s="358" t="s">
        <v>44</v>
      </c>
      <c r="G40" s="358" t="s">
        <v>44</v>
      </c>
      <c r="H40" s="358" t="s">
        <v>128</v>
      </c>
      <c r="I40" s="358" t="s">
        <v>44</v>
      </c>
      <c r="J40" s="358" t="s">
        <v>44</v>
      </c>
      <c r="K40" s="369"/>
    </row>
    <row r="41" spans="1:11">
      <c r="B41" s="210"/>
      <c r="C41" s="370" t="s">
        <v>196</v>
      </c>
      <c r="D41" s="354"/>
      <c r="E41" s="354"/>
      <c r="F41" s="354"/>
      <c r="G41" s="354"/>
      <c r="H41" s="354"/>
      <c r="I41" s="354"/>
      <c r="J41" s="355"/>
      <c r="K41" s="259"/>
    </row>
    <row r="42" spans="1:11" ht="30">
      <c r="B42" s="210"/>
      <c r="C42" s="371" t="s">
        <v>197</v>
      </c>
      <c r="D42" s="360" t="s">
        <v>129</v>
      </c>
      <c r="E42" s="368" t="s">
        <v>130</v>
      </c>
      <c r="F42" s="368" t="s">
        <v>130</v>
      </c>
      <c r="G42" s="341" t="s">
        <v>44</v>
      </c>
      <c r="H42" s="341" t="s">
        <v>44</v>
      </c>
      <c r="I42" s="360">
        <v>7.72</v>
      </c>
      <c r="J42" s="341" t="s">
        <v>44</v>
      </c>
      <c r="K42" s="259"/>
    </row>
    <row r="43" spans="1:11" ht="15" customHeight="1">
      <c r="B43" s="210"/>
      <c r="C43" s="459" t="s">
        <v>135</v>
      </c>
      <c r="D43" s="459"/>
      <c r="E43" s="459"/>
      <c r="F43" s="459"/>
      <c r="G43" s="459"/>
      <c r="H43" s="459"/>
      <c r="I43" s="459"/>
      <c r="J43" s="459"/>
      <c r="K43" s="345"/>
    </row>
    <row r="44" spans="1:11">
      <c r="B44" s="210"/>
      <c r="C44" s="372" t="s">
        <v>132</v>
      </c>
      <c r="D44" s="296"/>
      <c r="E44" s="296"/>
      <c r="F44" s="296"/>
      <c r="G44" s="296"/>
      <c r="H44" s="296"/>
      <c r="I44" s="296"/>
      <c r="J44" s="296"/>
      <c r="K44" s="345"/>
    </row>
    <row r="45" spans="1:11">
      <c r="B45" s="210"/>
      <c r="C45" s="237" t="s">
        <v>156</v>
      </c>
      <c r="D45" s="138"/>
      <c r="E45" s="138"/>
      <c r="F45" s="138"/>
      <c r="G45" s="138"/>
      <c r="H45" s="138"/>
      <c r="I45" s="138"/>
      <c r="J45" s="138"/>
      <c r="K45" s="369"/>
    </row>
    <row r="46" spans="1:11">
      <c r="B46" s="210"/>
      <c r="C46" s="237" t="s">
        <v>133</v>
      </c>
      <c r="D46" s="138"/>
      <c r="E46" s="138"/>
      <c r="F46" s="138"/>
      <c r="G46" s="138"/>
      <c r="H46" s="138"/>
      <c r="I46" s="138"/>
      <c r="J46" s="138"/>
      <c r="K46" s="369"/>
    </row>
    <row r="47" spans="1:11">
      <c r="B47" s="210"/>
      <c r="C47" s="237" t="s">
        <v>134</v>
      </c>
      <c r="D47" s="138"/>
      <c r="E47" s="138"/>
      <c r="F47" s="138"/>
      <c r="G47" s="138"/>
      <c r="H47" s="138"/>
      <c r="I47" s="138"/>
      <c r="J47" s="138"/>
      <c r="K47" s="369"/>
    </row>
    <row r="48" spans="1:11">
      <c r="B48" s="226"/>
      <c r="C48" s="295"/>
      <c r="D48" s="229"/>
      <c r="E48" s="229"/>
      <c r="F48" s="229"/>
      <c r="G48" s="229"/>
      <c r="H48" s="229"/>
      <c r="I48" s="229"/>
      <c r="J48" s="229"/>
      <c r="K48" s="294"/>
    </row>
    <row r="49" spans="2:11">
      <c r="B49" s="226"/>
      <c r="C49" s="295"/>
      <c r="D49" s="229"/>
      <c r="E49" s="229"/>
      <c r="F49" s="373" t="s">
        <v>300</v>
      </c>
      <c r="G49" s="229"/>
      <c r="H49" s="229"/>
      <c r="I49" s="229"/>
      <c r="J49" s="229"/>
      <c r="K49" s="294"/>
    </row>
    <row r="50" spans="2:11">
      <c r="B50" s="226"/>
      <c r="C50" s="295"/>
      <c r="D50" s="229"/>
      <c r="E50" s="229"/>
      <c r="F50" s="374" t="s">
        <v>301</v>
      </c>
      <c r="G50" s="229"/>
      <c r="H50" s="229"/>
      <c r="I50" s="229"/>
      <c r="J50" s="229"/>
      <c r="K50" s="294"/>
    </row>
    <row r="51" spans="2:11" ht="6" customHeight="1">
      <c r="B51" s="226"/>
      <c r="C51" s="295"/>
      <c r="D51" s="229"/>
      <c r="E51" s="229"/>
      <c r="F51" s="229"/>
      <c r="G51" s="229"/>
      <c r="H51" s="229"/>
      <c r="I51" s="229"/>
      <c r="J51" s="229"/>
      <c r="K51" s="294"/>
    </row>
    <row r="52" spans="2:11">
      <c r="B52" s="226"/>
      <c r="C52" s="295"/>
      <c r="D52" s="229"/>
      <c r="E52" s="229"/>
      <c r="F52" s="373" t="s">
        <v>182</v>
      </c>
      <c r="G52" s="229"/>
      <c r="H52" s="229"/>
      <c r="I52" s="229"/>
      <c r="J52" s="229"/>
      <c r="K52" s="294"/>
    </row>
    <row r="53" spans="2:11">
      <c r="B53" s="226"/>
      <c r="C53" s="235"/>
      <c r="D53" s="235"/>
      <c r="E53" s="235"/>
      <c r="F53" s="249" t="s">
        <v>6</v>
      </c>
      <c r="G53" s="249"/>
      <c r="H53" s="286"/>
      <c r="I53" s="286"/>
      <c r="J53" s="286"/>
      <c r="K53" s="375"/>
    </row>
    <row r="54" spans="2:11" ht="15.75" thickBot="1">
      <c r="B54" s="251"/>
      <c r="C54" s="252"/>
      <c r="D54" s="252"/>
      <c r="E54" s="252"/>
      <c r="F54" s="252"/>
      <c r="G54" s="252"/>
      <c r="H54" s="252"/>
      <c r="I54" s="252"/>
      <c r="J54" s="252"/>
      <c r="K54" s="253"/>
    </row>
  </sheetData>
  <sheetProtection password="C4A2" sheet="1" objects="1" scenarios="1"/>
  <mergeCells count="5">
    <mergeCell ref="B3:K3"/>
    <mergeCell ref="B4:K4"/>
    <mergeCell ref="B5:K5"/>
    <mergeCell ref="C43:J43"/>
    <mergeCell ref="B6:K6"/>
  </mergeCells>
  <hyperlinks>
    <hyperlink ref="F53" location="Acknowledgement!A1" display="Next Page"/>
    <hyperlink ref="F50" location="'Drop-Off Programs'!A1" display="Return to Drop-Off Program Worksheet"/>
    <hyperlink ref="G11" r:id="rId1"/>
    <hyperlink ref="E11" r:id="rId2"/>
    <hyperlink ref="D11" r:id="rId3"/>
    <hyperlink ref="F11" r:id="rId4"/>
    <hyperlink ref="J11" r:id="rId5"/>
    <hyperlink ref="I11" r:id="rId6"/>
    <hyperlink ref="H11" r:id="rId7"/>
  </hyperlinks>
  <pageMargins left="0.7" right="0.7" top="0.75" bottom="0.75" header="0.3" footer="0.3"/>
  <pageSetup scale="42" orientation="landscape" r:id="rId8"/>
  <headerFooter>
    <oddFooter>Page &amp;P of &amp;N</oddFooter>
  </headerFooter>
</worksheet>
</file>

<file path=xl/worksheets/sheet15.xml><?xml version="1.0" encoding="utf-8"?>
<worksheet xmlns="http://schemas.openxmlformats.org/spreadsheetml/2006/main" xmlns:r="http://schemas.openxmlformats.org/officeDocument/2006/relationships">
  <sheetPr>
    <tabColor theme="6"/>
    <pageSetUpPr fitToPage="1"/>
  </sheetPr>
  <dimension ref="A1:S44"/>
  <sheetViews>
    <sheetView tabSelected="1" zoomScale="85" zoomScaleNormal="85" workbookViewId="0">
      <selection activeCell="A2" sqref="A1:XFD1048576"/>
    </sheetView>
  </sheetViews>
  <sheetFormatPr defaultRowHeight="15"/>
  <cols>
    <col min="1" max="1" width="5.28515625" style="189" customWidth="1"/>
    <col min="2" max="7" width="9.140625" style="189" customWidth="1"/>
    <col min="8" max="8" width="9.140625" style="189"/>
    <col min="9" max="9" width="10.42578125" style="190" customWidth="1"/>
    <col min="10" max="11" width="9.140625" style="190"/>
    <col min="12" max="12" width="4.140625" style="190" customWidth="1"/>
    <col min="13" max="17" width="9.140625" style="190"/>
    <col min="18" max="18" width="8.140625" style="190" customWidth="1"/>
    <col min="19" max="19" width="9.140625" style="190" customWidth="1"/>
    <col min="20" max="20" width="5.28515625" style="325" customWidth="1"/>
    <col min="21" max="16384" width="9.140625" style="325"/>
  </cols>
  <sheetData>
    <row r="1" spans="1:19" ht="15.75" thickBot="1"/>
    <row r="2" spans="1:19">
      <c r="B2" s="199"/>
      <c r="C2" s="209"/>
      <c r="D2" s="209"/>
      <c r="E2" s="209"/>
      <c r="F2" s="209"/>
      <c r="G2" s="209"/>
      <c r="H2" s="209"/>
      <c r="I2" s="209"/>
      <c r="J2" s="209"/>
      <c r="K2" s="209"/>
      <c r="L2" s="209"/>
      <c r="M2" s="209"/>
      <c r="N2" s="209"/>
      <c r="O2" s="209"/>
      <c r="P2" s="209"/>
      <c r="Q2" s="209"/>
      <c r="R2" s="209"/>
      <c r="S2" s="275"/>
    </row>
    <row r="3" spans="1:19" ht="18.75">
      <c r="A3" s="195"/>
      <c r="B3" s="425" t="s">
        <v>293</v>
      </c>
      <c r="C3" s="426"/>
      <c r="D3" s="426"/>
      <c r="E3" s="426"/>
      <c r="F3" s="426"/>
      <c r="G3" s="426"/>
      <c r="H3" s="426"/>
      <c r="I3" s="426"/>
      <c r="J3" s="426"/>
      <c r="K3" s="426"/>
      <c r="L3" s="426"/>
      <c r="M3" s="426"/>
      <c r="N3" s="426"/>
      <c r="O3" s="426"/>
      <c r="P3" s="426"/>
      <c r="Q3" s="426"/>
      <c r="R3" s="426"/>
      <c r="S3" s="442"/>
    </row>
    <row r="4" spans="1:19" ht="18.75">
      <c r="A4" s="195"/>
      <c r="B4" s="427" t="s">
        <v>266</v>
      </c>
      <c r="C4" s="428"/>
      <c r="D4" s="428"/>
      <c r="E4" s="428"/>
      <c r="F4" s="428"/>
      <c r="G4" s="428"/>
      <c r="H4" s="428"/>
      <c r="I4" s="428"/>
      <c r="J4" s="428"/>
      <c r="K4" s="428"/>
      <c r="L4" s="428"/>
      <c r="M4" s="428"/>
      <c r="N4" s="428"/>
      <c r="O4" s="428"/>
      <c r="P4" s="428"/>
      <c r="Q4" s="428"/>
      <c r="R4" s="428"/>
      <c r="S4" s="429"/>
    </row>
    <row r="5" spans="1:19" ht="15.75">
      <c r="B5" s="427" t="s">
        <v>149</v>
      </c>
      <c r="C5" s="428"/>
      <c r="D5" s="428"/>
      <c r="E5" s="428"/>
      <c r="F5" s="428"/>
      <c r="G5" s="428"/>
      <c r="H5" s="428"/>
      <c r="I5" s="428"/>
      <c r="J5" s="428"/>
      <c r="K5" s="428"/>
      <c r="L5" s="428"/>
      <c r="M5" s="428"/>
      <c r="N5" s="428"/>
      <c r="O5" s="428"/>
      <c r="P5" s="428"/>
      <c r="Q5" s="428"/>
      <c r="R5" s="428"/>
      <c r="S5" s="429"/>
    </row>
    <row r="6" spans="1:19" ht="16.5" thickBot="1">
      <c r="B6" s="430" t="s">
        <v>267</v>
      </c>
      <c r="C6" s="431"/>
      <c r="D6" s="431"/>
      <c r="E6" s="431"/>
      <c r="F6" s="431"/>
      <c r="G6" s="431"/>
      <c r="H6" s="431"/>
      <c r="I6" s="431"/>
      <c r="J6" s="431"/>
      <c r="K6" s="431"/>
      <c r="L6" s="431"/>
      <c r="M6" s="431"/>
      <c r="N6" s="431"/>
      <c r="O6" s="431"/>
      <c r="P6" s="431"/>
      <c r="Q6" s="431"/>
      <c r="R6" s="431"/>
      <c r="S6" s="432"/>
    </row>
    <row r="7" spans="1:19" ht="15.75" thickBot="1">
      <c r="B7" s="197"/>
      <c r="C7" s="197"/>
      <c r="D7" s="197"/>
      <c r="E7" s="197"/>
      <c r="F7" s="197"/>
      <c r="G7" s="197"/>
      <c r="H7" s="197"/>
      <c r="I7" s="198"/>
      <c r="J7" s="198"/>
      <c r="K7" s="198"/>
      <c r="L7" s="198"/>
      <c r="M7" s="198"/>
      <c r="N7" s="198"/>
      <c r="O7" s="198"/>
      <c r="P7" s="198"/>
      <c r="Q7" s="198"/>
      <c r="R7" s="198"/>
      <c r="S7" s="198"/>
    </row>
    <row r="8" spans="1:19">
      <c r="B8" s="199"/>
      <c r="C8" s="209"/>
      <c r="D8" s="209"/>
      <c r="E8" s="209"/>
      <c r="F8" s="209"/>
      <c r="G8" s="209"/>
      <c r="H8" s="209"/>
      <c r="I8" s="209"/>
      <c r="J8" s="209"/>
      <c r="K8" s="209"/>
      <c r="L8" s="209"/>
      <c r="M8" s="209"/>
      <c r="N8" s="209"/>
      <c r="O8" s="209"/>
      <c r="P8" s="209"/>
      <c r="Q8" s="209"/>
      <c r="R8" s="209"/>
      <c r="S8" s="275"/>
    </row>
    <row r="9" spans="1:19" ht="15" customHeight="1">
      <c r="B9" s="210"/>
      <c r="C9" s="438" t="s">
        <v>199</v>
      </c>
      <c r="D9" s="438"/>
      <c r="E9" s="438"/>
      <c r="F9" s="438"/>
      <c r="G9" s="438"/>
      <c r="H9" s="438"/>
      <c r="I9" s="438"/>
      <c r="J9" s="438"/>
      <c r="K9" s="438"/>
      <c r="L9" s="438"/>
      <c r="M9" s="438"/>
      <c r="N9" s="438"/>
      <c r="O9" s="438"/>
      <c r="P9" s="438"/>
      <c r="Q9" s="438"/>
      <c r="R9" s="438"/>
      <c r="S9" s="259"/>
    </row>
    <row r="10" spans="1:19" ht="15" customHeight="1">
      <c r="B10" s="210"/>
      <c r="C10" s="438"/>
      <c r="D10" s="438"/>
      <c r="E10" s="438"/>
      <c r="F10" s="438"/>
      <c r="G10" s="438"/>
      <c r="H10" s="438"/>
      <c r="I10" s="438"/>
      <c r="J10" s="438"/>
      <c r="K10" s="438"/>
      <c r="L10" s="438"/>
      <c r="M10" s="438"/>
      <c r="N10" s="438"/>
      <c r="O10" s="438"/>
      <c r="P10" s="438"/>
      <c r="Q10" s="438"/>
      <c r="R10" s="438"/>
      <c r="S10" s="259"/>
    </row>
    <row r="11" spans="1:19" ht="15" customHeight="1">
      <c r="B11" s="210"/>
      <c r="C11" s="296"/>
      <c r="D11" s="296"/>
      <c r="E11" s="296"/>
      <c r="F11" s="296"/>
      <c r="G11" s="296"/>
      <c r="H11" s="296"/>
      <c r="I11" s="296"/>
      <c r="J11" s="296"/>
      <c r="K11" s="296"/>
      <c r="L11" s="296"/>
      <c r="M11" s="296"/>
      <c r="N11" s="296"/>
      <c r="O11" s="296"/>
      <c r="P11" s="296"/>
      <c r="Q11" s="296"/>
      <c r="R11" s="296"/>
      <c r="S11" s="259"/>
    </row>
    <row r="12" spans="1:19" ht="15" customHeight="1">
      <c r="B12" s="210"/>
      <c r="C12" s="376" t="s">
        <v>283</v>
      </c>
      <c r="D12" s="296"/>
      <c r="E12" s="296"/>
      <c r="F12" s="296"/>
      <c r="G12" s="296"/>
      <c r="H12" s="296"/>
      <c r="I12" s="296"/>
      <c r="J12" s="296"/>
      <c r="K12" s="296"/>
      <c r="L12" s="296"/>
      <c r="M12" s="296"/>
      <c r="N12" s="296"/>
      <c r="O12" s="296"/>
      <c r="P12" s="296"/>
      <c r="Q12" s="296"/>
      <c r="R12" s="296"/>
      <c r="S12" s="259"/>
    </row>
    <row r="13" spans="1:19" ht="15" customHeight="1">
      <c r="B13" s="210"/>
      <c r="C13" s="213"/>
      <c r="D13" s="296"/>
      <c r="E13" s="296"/>
      <c r="F13" s="296"/>
      <c r="G13" s="296"/>
      <c r="H13" s="296"/>
      <c r="I13" s="296"/>
      <c r="J13" s="296"/>
      <c r="K13" s="296"/>
      <c r="L13" s="296"/>
      <c r="M13" s="296"/>
      <c r="N13" s="296"/>
      <c r="O13" s="296"/>
      <c r="P13" s="296"/>
      <c r="Q13" s="296"/>
      <c r="R13" s="296"/>
      <c r="S13" s="259"/>
    </row>
    <row r="14" spans="1:19" ht="15" customHeight="1">
      <c r="B14" s="210"/>
      <c r="C14" s="376" t="s">
        <v>284</v>
      </c>
      <c r="D14" s="296"/>
      <c r="E14" s="296"/>
      <c r="F14" s="296"/>
      <c r="G14" s="296"/>
      <c r="H14" s="296"/>
      <c r="I14" s="296"/>
      <c r="J14" s="296"/>
      <c r="K14" s="296"/>
      <c r="L14" s="296"/>
      <c r="M14" s="296"/>
      <c r="N14" s="296"/>
      <c r="O14" s="296"/>
      <c r="P14" s="296"/>
      <c r="Q14" s="296"/>
      <c r="R14" s="296"/>
      <c r="S14" s="259"/>
    </row>
    <row r="15" spans="1:19" ht="15" customHeight="1">
      <c r="B15" s="210"/>
      <c r="C15" s="213"/>
      <c r="D15" s="296"/>
      <c r="E15" s="296"/>
      <c r="F15" s="296"/>
      <c r="G15" s="296"/>
      <c r="H15" s="296"/>
      <c r="I15" s="296"/>
      <c r="J15" s="296"/>
      <c r="K15" s="296"/>
      <c r="L15" s="296"/>
      <c r="M15" s="296"/>
      <c r="N15" s="296"/>
      <c r="O15" s="296"/>
      <c r="P15" s="296"/>
      <c r="Q15" s="296"/>
      <c r="R15" s="296"/>
      <c r="S15" s="259"/>
    </row>
    <row r="16" spans="1:19" ht="15" customHeight="1">
      <c r="B16" s="210"/>
      <c r="C16" s="213" t="s">
        <v>56</v>
      </c>
      <c r="D16" s="296"/>
      <c r="E16" s="296"/>
      <c r="F16" s="296"/>
      <c r="G16" s="296"/>
      <c r="H16" s="296"/>
      <c r="I16" s="296"/>
      <c r="J16" s="296"/>
      <c r="K16" s="296"/>
      <c r="L16" s="296"/>
      <c r="M16" s="296"/>
      <c r="N16" s="296"/>
      <c r="O16" s="296"/>
      <c r="P16" s="296"/>
      <c r="Q16" s="296"/>
      <c r="R16" s="296"/>
      <c r="S16" s="259"/>
    </row>
    <row r="17" spans="2:19" ht="15" customHeight="1">
      <c r="B17" s="210"/>
      <c r="C17" s="213"/>
      <c r="D17" s="296"/>
      <c r="E17" s="296"/>
      <c r="F17" s="296"/>
      <c r="G17" s="296"/>
      <c r="H17" s="296"/>
      <c r="I17" s="296"/>
      <c r="J17" s="296"/>
      <c r="K17" s="296"/>
      <c r="L17" s="296"/>
      <c r="M17" s="296"/>
      <c r="N17" s="296"/>
      <c r="O17" s="296"/>
      <c r="P17" s="296"/>
      <c r="Q17" s="296"/>
      <c r="R17" s="296"/>
      <c r="S17" s="259"/>
    </row>
    <row r="18" spans="2:19" ht="15" customHeight="1">
      <c r="B18" s="210"/>
      <c r="C18" s="213" t="s">
        <v>57</v>
      </c>
      <c r="D18" s="296"/>
      <c r="E18" s="296"/>
      <c r="F18" s="296"/>
      <c r="G18" s="296"/>
      <c r="H18" s="296"/>
      <c r="I18" s="296"/>
      <c r="J18" s="296"/>
      <c r="K18" s="296"/>
      <c r="L18" s="296"/>
      <c r="M18" s="296"/>
      <c r="N18" s="296"/>
      <c r="O18" s="296"/>
      <c r="P18" s="296"/>
      <c r="Q18" s="296"/>
      <c r="R18" s="296"/>
      <c r="S18" s="259"/>
    </row>
    <row r="19" spans="2:19" ht="15" customHeight="1">
      <c r="B19" s="210"/>
      <c r="C19" s="213"/>
      <c r="D19" s="296"/>
      <c r="E19" s="296"/>
      <c r="F19" s="296"/>
      <c r="G19" s="296"/>
      <c r="H19" s="296"/>
      <c r="I19" s="296"/>
      <c r="J19" s="296"/>
      <c r="K19" s="296"/>
      <c r="L19" s="296"/>
      <c r="M19" s="296"/>
      <c r="N19" s="296"/>
      <c r="O19" s="296"/>
      <c r="P19" s="296"/>
      <c r="Q19" s="296"/>
      <c r="R19" s="296"/>
      <c r="S19" s="259"/>
    </row>
    <row r="20" spans="2:19" ht="15" customHeight="1">
      <c r="B20" s="210"/>
      <c r="C20" s="213" t="s">
        <v>198</v>
      </c>
      <c r="D20" s="296"/>
      <c r="E20" s="296"/>
      <c r="F20" s="296"/>
      <c r="G20" s="296"/>
      <c r="H20" s="296"/>
      <c r="I20" s="296"/>
      <c r="J20" s="296"/>
      <c r="K20" s="296"/>
      <c r="L20" s="296"/>
      <c r="M20" s="296"/>
      <c r="N20" s="296"/>
      <c r="O20" s="296"/>
      <c r="P20" s="296"/>
      <c r="Q20" s="296"/>
      <c r="R20" s="296"/>
      <c r="S20" s="259"/>
    </row>
    <row r="21" spans="2:19" ht="15" customHeight="1">
      <c r="B21" s="210"/>
      <c r="C21" s="213"/>
      <c r="D21" s="296"/>
      <c r="E21" s="296"/>
      <c r="F21" s="296"/>
      <c r="G21" s="296"/>
      <c r="H21" s="296"/>
      <c r="I21" s="296"/>
      <c r="J21" s="296"/>
      <c r="K21" s="296"/>
      <c r="L21" s="296"/>
      <c r="M21" s="296"/>
      <c r="N21" s="296"/>
      <c r="O21" s="296"/>
      <c r="P21" s="296"/>
      <c r="Q21" s="296"/>
      <c r="R21" s="296"/>
      <c r="S21" s="259"/>
    </row>
    <row r="22" spans="2:19" ht="15" customHeight="1">
      <c r="B22" s="210"/>
      <c r="C22" s="377" t="s">
        <v>338</v>
      </c>
      <c r="D22" s="296"/>
      <c r="E22" s="296"/>
      <c r="F22" s="296"/>
      <c r="G22" s="296"/>
      <c r="H22" s="296"/>
      <c r="I22" s="296"/>
      <c r="J22" s="296"/>
      <c r="K22" s="296"/>
      <c r="L22" s="296"/>
      <c r="M22" s="296"/>
      <c r="N22" s="296"/>
      <c r="O22" s="296"/>
      <c r="P22" s="296"/>
      <c r="Q22" s="296"/>
      <c r="R22" s="296"/>
      <c r="S22" s="259"/>
    </row>
    <row r="23" spans="2:19" ht="15" customHeight="1">
      <c r="B23" s="210"/>
      <c r="C23" s="213"/>
      <c r="D23" s="296"/>
      <c r="E23" s="296"/>
      <c r="F23" s="296"/>
      <c r="G23" s="296"/>
      <c r="H23" s="296"/>
      <c r="I23" s="296"/>
      <c r="J23" s="296"/>
      <c r="K23" s="296"/>
      <c r="L23" s="296"/>
      <c r="M23" s="296"/>
      <c r="N23" s="296"/>
      <c r="O23" s="296"/>
      <c r="P23" s="296"/>
      <c r="Q23" s="296"/>
      <c r="R23" s="296"/>
      <c r="S23" s="259"/>
    </row>
    <row r="24" spans="2:19" ht="15" customHeight="1">
      <c r="B24" s="210"/>
      <c r="C24" s="377" t="s">
        <v>351</v>
      </c>
      <c r="D24" s="378"/>
      <c r="E24" s="378"/>
      <c r="F24" s="378"/>
      <c r="G24" s="296"/>
      <c r="H24" s="296"/>
      <c r="I24" s="296"/>
      <c r="J24" s="296"/>
      <c r="K24" s="296"/>
      <c r="L24" s="296"/>
      <c r="M24" s="296"/>
      <c r="N24" s="296"/>
      <c r="O24" s="296"/>
      <c r="P24" s="296"/>
      <c r="Q24" s="296"/>
      <c r="R24" s="296"/>
      <c r="S24" s="259"/>
    </row>
    <row r="25" spans="2:19" ht="15" customHeight="1">
      <c r="B25" s="210"/>
      <c r="C25" s="379"/>
      <c r="D25" s="378"/>
      <c r="E25" s="378"/>
      <c r="F25" s="378"/>
      <c r="G25" s="296"/>
      <c r="H25" s="296"/>
      <c r="I25" s="296"/>
      <c r="J25" s="296"/>
      <c r="K25" s="296"/>
      <c r="L25" s="296"/>
      <c r="M25" s="296"/>
      <c r="N25" s="296"/>
      <c r="O25" s="296"/>
      <c r="P25" s="296"/>
      <c r="Q25" s="296"/>
      <c r="R25" s="296"/>
      <c r="S25" s="259"/>
    </row>
    <row r="26" spans="2:19" ht="15" customHeight="1">
      <c r="B26" s="210"/>
      <c r="C26" s="379" t="s">
        <v>61</v>
      </c>
      <c r="D26" s="378"/>
      <c r="E26" s="378"/>
      <c r="F26" s="378"/>
      <c r="G26" s="296"/>
      <c r="H26" s="296"/>
      <c r="I26" s="296"/>
      <c r="J26" s="296"/>
      <c r="K26" s="296"/>
      <c r="L26" s="296"/>
      <c r="M26" s="296"/>
      <c r="N26" s="296"/>
      <c r="O26" s="296"/>
      <c r="P26" s="296"/>
      <c r="Q26" s="296"/>
      <c r="R26" s="296"/>
      <c r="S26" s="259"/>
    </row>
    <row r="27" spans="2:19" ht="15" customHeight="1">
      <c r="B27" s="210"/>
      <c r="C27" s="213"/>
      <c r="D27" s="296"/>
      <c r="E27" s="296"/>
      <c r="F27" s="296"/>
      <c r="G27" s="296"/>
      <c r="H27" s="296"/>
      <c r="I27" s="296"/>
      <c r="J27" s="296"/>
      <c r="K27" s="296"/>
      <c r="L27" s="296"/>
      <c r="M27" s="296"/>
      <c r="N27" s="296"/>
      <c r="O27" s="296"/>
      <c r="P27" s="296"/>
      <c r="Q27" s="296"/>
      <c r="R27" s="296"/>
      <c r="S27" s="259"/>
    </row>
    <row r="28" spans="2:19" ht="15" customHeight="1">
      <c r="B28" s="210"/>
      <c r="C28" s="379" t="s">
        <v>59</v>
      </c>
      <c r="D28" s="378"/>
      <c r="E28" s="378"/>
      <c r="F28" s="378"/>
      <c r="G28" s="296"/>
      <c r="H28" s="296"/>
      <c r="I28" s="296"/>
      <c r="J28" s="296"/>
      <c r="K28" s="296"/>
      <c r="L28" s="296"/>
      <c r="M28" s="296"/>
      <c r="N28" s="296"/>
      <c r="O28" s="296"/>
      <c r="P28" s="296"/>
      <c r="Q28" s="296"/>
      <c r="R28" s="296"/>
      <c r="S28" s="259"/>
    </row>
    <row r="29" spans="2:19" ht="15" customHeight="1">
      <c r="B29" s="210"/>
      <c r="C29" s="379"/>
      <c r="D29" s="378"/>
      <c r="E29" s="378"/>
      <c r="F29" s="378"/>
      <c r="G29" s="296"/>
      <c r="H29" s="296"/>
      <c r="I29" s="296"/>
      <c r="J29" s="296"/>
      <c r="K29" s="296"/>
      <c r="L29" s="296"/>
      <c r="M29" s="296"/>
      <c r="N29" s="296"/>
      <c r="O29" s="296"/>
      <c r="P29" s="296"/>
      <c r="Q29" s="296"/>
      <c r="R29" s="296"/>
      <c r="S29" s="259"/>
    </row>
    <row r="30" spans="2:19" ht="15" customHeight="1">
      <c r="B30" s="210"/>
      <c r="C30" s="379" t="s">
        <v>58</v>
      </c>
      <c r="D30" s="378"/>
      <c r="E30" s="378"/>
      <c r="F30" s="378"/>
      <c r="G30" s="296"/>
      <c r="H30" s="296"/>
      <c r="I30" s="296"/>
      <c r="J30" s="296"/>
      <c r="K30" s="296"/>
      <c r="L30" s="296"/>
      <c r="M30" s="296"/>
      <c r="N30" s="296"/>
      <c r="O30" s="296"/>
      <c r="P30" s="296"/>
      <c r="Q30" s="296"/>
      <c r="R30" s="296"/>
      <c r="S30" s="259"/>
    </row>
    <row r="31" spans="2:19" ht="15" customHeight="1">
      <c r="B31" s="210"/>
      <c r="C31" s="379"/>
      <c r="D31" s="378"/>
      <c r="E31" s="378"/>
      <c r="F31" s="378"/>
      <c r="G31" s="296"/>
      <c r="H31" s="296"/>
      <c r="I31" s="296"/>
      <c r="J31" s="296"/>
      <c r="K31" s="296"/>
      <c r="L31" s="296"/>
      <c r="M31" s="296"/>
      <c r="N31" s="296"/>
      <c r="O31" s="296"/>
      <c r="P31" s="296"/>
      <c r="Q31" s="296"/>
      <c r="R31" s="296"/>
      <c r="S31" s="259"/>
    </row>
    <row r="32" spans="2:19" ht="15" customHeight="1">
      <c r="B32" s="210"/>
      <c r="C32" s="377" t="s">
        <v>339</v>
      </c>
      <c r="D32" s="378"/>
      <c r="E32" s="378"/>
      <c r="F32" s="378"/>
      <c r="G32" s="296"/>
      <c r="H32" s="296"/>
      <c r="I32" s="296"/>
      <c r="J32" s="296"/>
      <c r="K32" s="296"/>
      <c r="L32" s="296"/>
      <c r="M32" s="296"/>
      <c r="N32" s="296"/>
      <c r="O32" s="296"/>
      <c r="P32" s="296"/>
      <c r="Q32" s="296"/>
      <c r="R32" s="296"/>
      <c r="S32" s="259"/>
    </row>
    <row r="33" spans="2:19" ht="15" customHeight="1">
      <c r="B33" s="210"/>
      <c r="C33" s="379"/>
      <c r="D33" s="378"/>
      <c r="E33" s="378"/>
      <c r="F33" s="378"/>
      <c r="G33" s="296"/>
      <c r="H33" s="296"/>
      <c r="I33" s="296"/>
      <c r="J33" s="296"/>
      <c r="K33" s="296"/>
      <c r="L33" s="296"/>
      <c r="M33" s="296"/>
      <c r="N33" s="296"/>
      <c r="O33" s="296"/>
      <c r="P33" s="296"/>
      <c r="Q33" s="296"/>
      <c r="R33" s="296"/>
      <c r="S33" s="259"/>
    </row>
    <row r="34" spans="2:19" ht="15" customHeight="1">
      <c r="B34" s="210"/>
      <c r="C34" s="379" t="s">
        <v>60</v>
      </c>
      <c r="D34" s="378"/>
      <c r="E34" s="378"/>
      <c r="F34" s="378"/>
      <c r="G34" s="296"/>
      <c r="H34" s="296"/>
      <c r="I34" s="296"/>
      <c r="J34" s="296"/>
      <c r="K34" s="296"/>
      <c r="L34" s="296"/>
      <c r="M34" s="296"/>
      <c r="N34" s="296"/>
      <c r="O34" s="296"/>
      <c r="P34" s="296"/>
      <c r="Q34" s="296"/>
      <c r="R34" s="296"/>
      <c r="S34" s="259"/>
    </row>
    <row r="35" spans="2:19" ht="15" customHeight="1">
      <c r="B35" s="210"/>
      <c r="C35" s="379"/>
      <c r="D35" s="378"/>
      <c r="E35" s="378"/>
      <c r="F35" s="378"/>
      <c r="G35" s="296"/>
      <c r="H35" s="296"/>
      <c r="I35" s="296"/>
      <c r="J35" s="296"/>
      <c r="K35" s="296"/>
      <c r="L35" s="296"/>
      <c r="M35" s="296"/>
      <c r="N35" s="296"/>
      <c r="O35" s="296"/>
      <c r="P35" s="296"/>
      <c r="Q35" s="296"/>
      <c r="R35" s="296"/>
      <c r="S35" s="259"/>
    </row>
    <row r="36" spans="2:19" ht="15" customHeight="1">
      <c r="B36" s="210"/>
      <c r="C36" s="377" t="s">
        <v>352</v>
      </c>
      <c r="D36" s="378"/>
      <c r="E36" s="378"/>
      <c r="F36" s="378"/>
      <c r="G36" s="296"/>
      <c r="H36" s="296"/>
      <c r="I36" s="296"/>
      <c r="J36" s="296"/>
      <c r="K36" s="296"/>
      <c r="L36" s="296"/>
      <c r="M36" s="296"/>
      <c r="N36" s="296"/>
      <c r="O36" s="296"/>
      <c r="P36" s="296"/>
      <c r="Q36" s="296"/>
      <c r="R36" s="296"/>
      <c r="S36" s="259"/>
    </row>
    <row r="37" spans="2:19" ht="15" customHeight="1">
      <c r="B37" s="210"/>
      <c r="C37" s="379"/>
      <c r="D37" s="378"/>
      <c r="E37" s="378"/>
      <c r="F37" s="378"/>
      <c r="G37" s="296"/>
      <c r="H37" s="296"/>
      <c r="I37" s="296"/>
      <c r="J37" s="296"/>
      <c r="K37" s="296"/>
      <c r="L37" s="296"/>
      <c r="M37" s="296"/>
      <c r="N37" s="296"/>
      <c r="O37" s="296"/>
      <c r="P37" s="296"/>
      <c r="Q37" s="296"/>
      <c r="R37" s="296"/>
      <c r="S37" s="259"/>
    </row>
    <row r="38" spans="2:19" ht="15" customHeight="1">
      <c r="B38" s="210"/>
      <c r="C38" s="377" t="s">
        <v>285</v>
      </c>
      <c r="D38" s="378"/>
      <c r="E38" s="378"/>
      <c r="F38" s="378"/>
      <c r="G38" s="296"/>
      <c r="H38" s="296"/>
      <c r="I38" s="296"/>
      <c r="J38" s="296"/>
      <c r="K38" s="296"/>
      <c r="L38" s="296"/>
      <c r="M38" s="296"/>
      <c r="N38" s="296"/>
      <c r="O38" s="296"/>
      <c r="P38" s="296"/>
      <c r="Q38" s="296"/>
      <c r="R38" s="296"/>
      <c r="S38" s="259"/>
    </row>
    <row r="39" spans="2:19" ht="15" customHeight="1">
      <c r="B39" s="210"/>
      <c r="C39" s="379"/>
      <c r="D39" s="378"/>
      <c r="E39" s="378"/>
      <c r="F39" s="378"/>
      <c r="G39" s="296"/>
      <c r="H39" s="296"/>
      <c r="I39" s="296"/>
      <c r="J39" s="296"/>
      <c r="K39" s="296"/>
      <c r="L39" s="296"/>
      <c r="M39" s="296"/>
      <c r="N39" s="296"/>
      <c r="O39" s="296"/>
      <c r="P39" s="296"/>
      <c r="Q39" s="296"/>
      <c r="R39" s="296"/>
      <c r="S39" s="259"/>
    </row>
    <row r="40" spans="2:19" ht="15" customHeight="1">
      <c r="B40" s="210"/>
      <c r="C40" s="437" t="s">
        <v>286</v>
      </c>
      <c r="D40" s="438"/>
      <c r="E40" s="438"/>
      <c r="F40" s="438"/>
      <c r="G40" s="438"/>
      <c r="H40" s="438"/>
      <c r="I40" s="438"/>
      <c r="J40" s="438"/>
      <c r="K40" s="438"/>
      <c r="L40" s="438"/>
      <c r="M40" s="438"/>
      <c r="N40" s="438"/>
      <c r="O40" s="438"/>
      <c r="P40" s="438"/>
      <c r="Q40" s="438"/>
      <c r="R40" s="438"/>
      <c r="S40" s="259"/>
    </row>
    <row r="41" spans="2:19">
      <c r="B41" s="210"/>
      <c r="C41" s="438"/>
      <c r="D41" s="438"/>
      <c r="E41" s="438"/>
      <c r="F41" s="438"/>
      <c r="G41" s="438"/>
      <c r="H41" s="438"/>
      <c r="I41" s="438"/>
      <c r="J41" s="438"/>
      <c r="K41" s="438"/>
      <c r="L41" s="438"/>
      <c r="M41" s="438"/>
      <c r="N41" s="438"/>
      <c r="O41" s="438"/>
      <c r="P41" s="438"/>
      <c r="Q41" s="438"/>
      <c r="R41" s="438"/>
      <c r="S41" s="259"/>
    </row>
    <row r="42" spans="2:19">
      <c r="B42" s="210"/>
      <c r="C42" s="213"/>
      <c r="D42" s="296"/>
      <c r="E42" s="296"/>
      <c r="F42" s="296"/>
      <c r="G42" s="296"/>
      <c r="H42" s="296"/>
      <c r="I42" s="296"/>
      <c r="J42" s="296"/>
      <c r="K42" s="296"/>
      <c r="L42" s="296"/>
      <c r="M42" s="296"/>
      <c r="N42" s="296"/>
      <c r="O42" s="296"/>
      <c r="P42" s="296"/>
      <c r="Q42" s="296"/>
      <c r="R42" s="296"/>
      <c r="S42" s="212"/>
    </row>
    <row r="43" spans="2:19">
      <c r="B43" s="226"/>
      <c r="C43" s="235"/>
      <c r="D43" s="235"/>
      <c r="E43" s="235"/>
      <c r="F43" s="235"/>
      <c r="G43" s="235"/>
      <c r="H43" s="235"/>
      <c r="I43" s="235"/>
      <c r="J43" s="249"/>
      <c r="K43" s="235"/>
      <c r="L43" s="235"/>
      <c r="M43" s="235"/>
      <c r="N43" s="235"/>
      <c r="O43" s="235"/>
      <c r="P43" s="235"/>
      <c r="Q43" s="271" t="s">
        <v>27</v>
      </c>
      <c r="R43" s="235"/>
      <c r="S43" s="212"/>
    </row>
    <row r="44" spans="2:19" ht="15.75" thickBot="1">
      <c r="B44" s="251"/>
      <c r="C44" s="252"/>
      <c r="D44" s="252"/>
      <c r="E44" s="252"/>
      <c r="F44" s="252"/>
      <c r="G44" s="252"/>
      <c r="H44" s="252"/>
      <c r="I44" s="252"/>
      <c r="J44" s="252"/>
      <c r="K44" s="252"/>
      <c r="L44" s="252"/>
      <c r="M44" s="252"/>
      <c r="N44" s="252"/>
      <c r="O44" s="252"/>
      <c r="P44" s="252"/>
      <c r="Q44" s="252"/>
      <c r="R44" s="252"/>
      <c r="S44" s="253"/>
    </row>
  </sheetData>
  <sheetProtection password="C4A2" sheet="1" objects="1" scenarios="1"/>
  <mergeCells count="6">
    <mergeCell ref="B3:S3"/>
    <mergeCell ref="B4:S4"/>
    <mergeCell ref="B5:S5"/>
    <mergeCell ref="B6:S6"/>
    <mergeCell ref="C40:R41"/>
    <mergeCell ref="C9:R10"/>
  </mergeCells>
  <hyperlinks>
    <hyperlink ref="Q43" location="'Community Overiew'!A1" display="Review Responses"/>
  </hyperlinks>
  <pageMargins left="0.7" right="0.7" top="0.75" bottom="0.75" header="0.3" footer="0.3"/>
  <pageSetup scale="72"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sheetPr>
    <tabColor theme="6"/>
    <pageSetUpPr fitToPage="1"/>
  </sheetPr>
  <dimension ref="A1:R60"/>
  <sheetViews>
    <sheetView topLeftCell="A12" zoomScaleNormal="100" workbookViewId="0">
      <selection activeCell="J56" sqref="J56"/>
    </sheetView>
  </sheetViews>
  <sheetFormatPr defaultRowHeight="15"/>
  <cols>
    <col min="1" max="1" width="5.28515625" style="155" customWidth="1"/>
    <col min="2" max="7" width="9.140625" style="155" customWidth="1"/>
    <col min="8" max="8" width="9.140625" style="155"/>
    <col min="9" max="9" width="9.140625" style="156" customWidth="1"/>
    <col min="10" max="11" width="9.140625" style="156"/>
    <col min="12" max="12" width="9.140625" style="156" customWidth="1"/>
    <col min="13" max="16" width="9.140625" style="156"/>
    <col min="17" max="18" width="9.140625" style="156" customWidth="1"/>
    <col min="19" max="19" width="5.28515625" style="96" customWidth="1"/>
    <col min="20" max="16384" width="9.140625" style="96"/>
  </cols>
  <sheetData>
    <row r="1" spans="1:18" ht="15.75" thickBot="1"/>
    <row r="2" spans="1:18">
      <c r="B2" s="74"/>
      <c r="C2" s="75"/>
      <c r="D2" s="75"/>
      <c r="E2" s="75"/>
      <c r="F2" s="75"/>
      <c r="G2" s="75"/>
      <c r="H2" s="75"/>
      <c r="I2" s="75"/>
      <c r="J2" s="75"/>
      <c r="K2" s="75"/>
      <c r="L2" s="75"/>
      <c r="M2" s="75"/>
      <c r="N2" s="75"/>
      <c r="O2" s="75"/>
      <c r="P2" s="75"/>
      <c r="Q2" s="75"/>
      <c r="R2" s="79"/>
    </row>
    <row r="3" spans="1:18" ht="18.75">
      <c r="A3" s="78"/>
      <c r="B3" s="382" t="s">
        <v>272</v>
      </c>
      <c r="C3" s="383"/>
      <c r="D3" s="383"/>
      <c r="E3" s="383"/>
      <c r="F3" s="383"/>
      <c r="G3" s="383"/>
      <c r="H3" s="383"/>
      <c r="I3" s="383"/>
      <c r="J3" s="383"/>
      <c r="K3" s="383"/>
      <c r="L3" s="383"/>
      <c r="M3" s="383"/>
      <c r="N3" s="383"/>
      <c r="O3" s="383"/>
      <c r="P3" s="383"/>
      <c r="Q3" s="383"/>
      <c r="R3" s="384"/>
    </row>
    <row r="4" spans="1:18" ht="18.75">
      <c r="A4" s="78"/>
      <c r="B4" s="385" t="s">
        <v>266</v>
      </c>
      <c r="C4" s="386"/>
      <c r="D4" s="386"/>
      <c r="E4" s="386"/>
      <c r="F4" s="386"/>
      <c r="G4" s="386"/>
      <c r="H4" s="386"/>
      <c r="I4" s="386"/>
      <c r="J4" s="386"/>
      <c r="K4" s="386"/>
      <c r="L4" s="386"/>
      <c r="M4" s="386"/>
      <c r="N4" s="386"/>
      <c r="O4" s="386"/>
      <c r="P4" s="386"/>
      <c r="Q4" s="386"/>
      <c r="R4" s="387"/>
    </row>
    <row r="5" spans="1:18" ht="15.75">
      <c r="B5" s="385" t="s">
        <v>149</v>
      </c>
      <c r="C5" s="386"/>
      <c r="D5" s="386"/>
      <c r="E5" s="386"/>
      <c r="F5" s="386"/>
      <c r="G5" s="386"/>
      <c r="H5" s="386"/>
      <c r="I5" s="386"/>
      <c r="J5" s="386"/>
      <c r="K5" s="386"/>
      <c r="L5" s="386"/>
      <c r="M5" s="386"/>
      <c r="N5" s="386"/>
      <c r="O5" s="386"/>
      <c r="P5" s="386"/>
      <c r="Q5" s="386"/>
      <c r="R5" s="387"/>
    </row>
    <row r="6" spans="1:18" ht="16.5" thickBot="1">
      <c r="B6" s="389" t="s">
        <v>267</v>
      </c>
      <c r="C6" s="390"/>
      <c r="D6" s="390"/>
      <c r="E6" s="390"/>
      <c r="F6" s="390"/>
      <c r="G6" s="390"/>
      <c r="H6" s="390"/>
      <c r="I6" s="390"/>
      <c r="J6" s="390"/>
      <c r="K6" s="390"/>
      <c r="L6" s="390"/>
      <c r="M6" s="390"/>
      <c r="N6" s="390"/>
      <c r="O6" s="390"/>
      <c r="P6" s="390"/>
      <c r="Q6" s="390"/>
      <c r="R6" s="391"/>
    </row>
    <row r="7" spans="1:18" ht="15.75" thickBot="1"/>
    <row r="8" spans="1:18">
      <c r="B8" s="74"/>
      <c r="C8" s="101"/>
      <c r="D8" s="101"/>
      <c r="E8" s="101"/>
      <c r="F8" s="101"/>
      <c r="G8" s="101"/>
      <c r="H8" s="101"/>
      <c r="I8" s="101"/>
      <c r="J8" s="101"/>
      <c r="K8" s="101"/>
      <c r="L8" s="101"/>
      <c r="M8" s="101"/>
      <c r="N8" s="101"/>
      <c r="O8" s="101"/>
      <c r="P8" s="101"/>
      <c r="Q8" s="101"/>
      <c r="R8" s="79"/>
    </row>
    <row r="9" spans="1:18" ht="15" customHeight="1">
      <c r="B9" s="91"/>
      <c r="C9" s="380" t="s">
        <v>278</v>
      </c>
      <c r="D9" s="381"/>
      <c r="E9" s="381"/>
      <c r="F9" s="381"/>
      <c r="G9" s="381"/>
      <c r="H9" s="381"/>
      <c r="I9" s="381"/>
      <c r="J9" s="381"/>
      <c r="K9" s="381"/>
      <c r="L9" s="381"/>
      <c r="M9" s="381"/>
      <c r="N9" s="381"/>
      <c r="O9" s="381"/>
      <c r="P9" s="381"/>
      <c r="Q9" s="381"/>
      <c r="R9" s="93"/>
    </row>
    <row r="10" spans="1:18">
      <c r="B10" s="91"/>
      <c r="C10" s="381"/>
      <c r="D10" s="381"/>
      <c r="E10" s="381"/>
      <c r="F10" s="381"/>
      <c r="G10" s="381"/>
      <c r="H10" s="381"/>
      <c r="I10" s="381"/>
      <c r="J10" s="381"/>
      <c r="K10" s="381"/>
      <c r="L10" s="381"/>
      <c r="M10" s="381"/>
      <c r="N10" s="381"/>
      <c r="O10" s="381"/>
      <c r="P10" s="381"/>
      <c r="Q10" s="381"/>
      <c r="R10" s="93"/>
    </row>
    <row r="11" spans="1:18">
      <c r="B11" s="91"/>
      <c r="C11" s="381"/>
      <c r="D11" s="381"/>
      <c r="E11" s="381"/>
      <c r="F11" s="381"/>
      <c r="G11" s="381"/>
      <c r="H11" s="381"/>
      <c r="I11" s="381"/>
      <c r="J11" s="381"/>
      <c r="K11" s="381"/>
      <c r="L11" s="381"/>
      <c r="M11" s="381"/>
      <c r="N11" s="381"/>
      <c r="O11" s="381"/>
      <c r="P11" s="381"/>
      <c r="Q11" s="381"/>
      <c r="R11" s="93"/>
    </row>
    <row r="12" spans="1:18">
      <c r="B12" s="91"/>
      <c r="C12" s="381"/>
      <c r="D12" s="381"/>
      <c r="E12" s="381"/>
      <c r="F12" s="381"/>
      <c r="G12" s="381"/>
      <c r="H12" s="381"/>
      <c r="I12" s="381"/>
      <c r="J12" s="381"/>
      <c r="K12" s="381"/>
      <c r="L12" s="381"/>
      <c r="M12" s="381"/>
      <c r="N12" s="381"/>
      <c r="O12" s="381"/>
      <c r="P12" s="381"/>
      <c r="Q12" s="381"/>
      <c r="R12" s="93"/>
    </row>
    <row r="13" spans="1:18" ht="6" customHeight="1">
      <c r="B13" s="91"/>
      <c r="C13" s="154"/>
      <c r="D13" s="157"/>
      <c r="E13" s="157"/>
      <c r="F13" s="157"/>
      <c r="G13" s="157"/>
      <c r="H13" s="157"/>
      <c r="I13" s="157"/>
      <c r="J13" s="157"/>
      <c r="K13" s="157"/>
      <c r="L13" s="157"/>
      <c r="M13" s="157"/>
      <c r="N13" s="157"/>
      <c r="O13" s="157"/>
      <c r="P13" s="157"/>
      <c r="Q13" s="157"/>
      <c r="R13" s="93"/>
    </row>
    <row r="14" spans="1:18">
      <c r="B14" s="91"/>
      <c r="C14" s="157"/>
      <c r="D14" s="69"/>
      <c r="E14" s="157" t="s">
        <v>139</v>
      </c>
      <c r="F14" s="157"/>
      <c r="G14" s="157"/>
      <c r="H14" s="157"/>
      <c r="I14" s="157"/>
      <c r="J14" s="157"/>
      <c r="K14" s="157"/>
      <c r="L14" s="157"/>
      <c r="M14" s="157"/>
      <c r="N14" s="157"/>
      <c r="O14" s="157"/>
      <c r="P14" s="157"/>
      <c r="Q14" s="157"/>
      <c r="R14" s="93"/>
    </row>
    <row r="15" spans="1:18" ht="6" customHeight="1">
      <c r="B15" s="91"/>
      <c r="C15" s="154"/>
      <c r="D15" s="157"/>
      <c r="E15" s="157"/>
      <c r="F15" s="157"/>
      <c r="G15" s="157"/>
      <c r="H15" s="157"/>
      <c r="I15" s="157"/>
      <c r="J15" s="157"/>
      <c r="K15" s="157"/>
      <c r="L15" s="157"/>
      <c r="M15" s="157"/>
      <c r="N15" s="157"/>
      <c r="O15" s="157"/>
      <c r="P15" s="157"/>
      <c r="Q15" s="157"/>
      <c r="R15" s="93"/>
    </row>
    <row r="16" spans="1:18">
      <c r="B16" s="91"/>
      <c r="C16" s="157"/>
      <c r="D16" s="70"/>
      <c r="E16" s="157" t="s">
        <v>140</v>
      </c>
      <c r="F16" s="157"/>
      <c r="G16" s="157"/>
      <c r="H16" s="157"/>
      <c r="I16" s="157"/>
      <c r="J16" s="157"/>
      <c r="K16" s="157"/>
      <c r="L16" s="157"/>
      <c r="M16" s="157"/>
      <c r="N16" s="157"/>
      <c r="O16" s="157"/>
      <c r="P16" s="157"/>
      <c r="Q16" s="157"/>
      <c r="R16" s="93"/>
    </row>
    <row r="17" spans="1:18" ht="6" customHeight="1">
      <c r="B17" s="91"/>
      <c r="C17" s="154"/>
      <c r="D17" s="157"/>
      <c r="E17" s="157"/>
      <c r="F17" s="157"/>
      <c r="G17" s="157"/>
      <c r="H17" s="157"/>
      <c r="I17" s="157"/>
      <c r="J17" s="157"/>
      <c r="K17" s="157"/>
      <c r="L17" s="157"/>
      <c r="M17" s="157"/>
      <c r="N17" s="157"/>
      <c r="O17" s="157"/>
      <c r="P17" s="157"/>
      <c r="Q17" s="157"/>
      <c r="R17" s="93"/>
    </row>
    <row r="18" spans="1:18">
      <c r="B18" s="91"/>
      <c r="C18" s="157"/>
      <c r="D18" s="71"/>
      <c r="E18" s="157" t="s">
        <v>141</v>
      </c>
      <c r="F18" s="157"/>
      <c r="G18" s="157"/>
      <c r="H18" s="157"/>
      <c r="I18" s="157"/>
      <c r="J18" s="157"/>
      <c r="K18" s="157"/>
      <c r="L18" s="157"/>
      <c r="M18" s="157"/>
      <c r="N18" s="157"/>
      <c r="O18" s="157"/>
      <c r="P18" s="157"/>
      <c r="Q18" s="157"/>
      <c r="R18" s="93"/>
    </row>
    <row r="19" spans="1:18" ht="6" customHeight="1">
      <c r="B19" s="91"/>
      <c r="C19" s="154"/>
      <c r="D19" s="157"/>
      <c r="E19" s="157"/>
      <c r="F19" s="157"/>
      <c r="G19" s="157"/>
      <c r="H19" s="157"/>
      <c r="I19" s="157"/>
      <c r="J19" s="157"/>
      <c r="K19" s="157"/>
      <c r="L19" s="157"/>
      <c r="M19" s="157"/>
      <c r="N19" s="157"/>
      <c r="O19" s="157"/>
      <c r="P19" s="157"/>
      <c r="Q19" s="157"/>
      <c r="R19" s="93"/>
    </row>
    <row r="20" spans="1:18" ht="15" customHeight="1">
      <c r="B20" s="91"/>
      <c r="C20" s="73" t="s">
        <v>279</v>
      </c>
      <c r="D20" s="157"/>
      <c r="E20" s="157"/>
      <c r="F20" s="157"/>
      <c r="G20" s="157"/>
      <c r="H20" s="157"/>
      <c r="I20" s="157"/>
      <c r="J20" s="157"/>
      <c r="K20" s="157"/>
      <c r="L20" s="157"/>
      <c r="M20" s="157"/>
      <c r="N20" s="157"/>
      <c r="O20" s="157"/>
      <c r="P20" s="157"/>
      <c r="Q20" s="157"/>
      <c r="R20" s="93"/>
    </row>
    <row r="21" spans="1:18" ht="6" customHeight="1">
      <c r="B21" s="91"/>
      <c r="C21" s="154"/>
      <c r="D21" s="157"/>
      <c r="E21" s="157"/>
      <c r="F21" s="157"/>
      <c r="G21" s="157"/>
      <c r="H21" s="157"/>
      <c r="I21" s="157"/>
      <c r="J21" s="157"/>
      <c r="K21" s="157"/>
      <c r="L21" s="157"/>
      <c r="M21" s="157"/>
      <c r="N21" s="157"/>
      <c r="O21" s="157"/>
      <c r="P21" s="157"/>
      <c r="Q21" s="157"/>
      <c r="R21" s="93"/>
    </row>
    <row r="22" spans="1:18" ht="15" customHeight="1">
      <c r="B22" s="91"/>
      <c r="C22" s="381" t="s">
        <v>202</v>
      </c>
      <c r="D22" s="381"/>
      <c r="E22" s="381"/>
      <c r="F22" s="381"/>
      <c r="G22" s="381"/>
      <c r="H22" s="381"/>
      <c r="I22" s="381"/>
      <c r="J22" s="381"/>
      <c r="K22" s="381"/>
      <c r="L22" s="381"/>
      <c r="M22" s="381"/>
      <c r="N22" s="381"/>
      <c r="O22" s="381"/>
      <c r="P22" s="381"/>
      <c r="Q22" s="381"/>
      <c r="R22" s="93"/>
    </row>
    <row r="23" spans="1:18" ht="15" customHeight="1">
      <c r="B23" s="91"/>
      <c r="C23" s="381"/>
      <c r="D23" s="381"/>
      <c r="E23" s="381"/>
      <c r="F23" s="381"/>
      <c r="G23" s="381"/>
      <c r="H23" s="381"/>
      <c r="I23" s="381"/>
      <c r="J23" s="381"/>
      <c r="K23" s="381"/>
      <c r="L23" s="381"/>
      <c r="M23" s="381"/>
      <c r="N23" s="381"/>
      <c r="O23" s="381"/>
      <c r="P23" s="381"/>
      <c r="Q23" s="381"/>
      <c r="R23" s="93"/>
    </row>
    <row r="24" spans="1:18" ht="6" customHeight="1">
      <c r="B24" s="91"/>
      <c r="C24" s="154"/>
      <c r="D24" s="157"/>
      <c r="E24" s="157"/>
      <c r="F24" s="157"/>
      <c r="G24" s="157"/>
      <c r="H24" s="157"/>
      <c r="I24" s="157"/>
      <c r="J24" s="157"/>
      <c r="K24" s="157"/>
      <c r="L24" s="157"/>
      <c r="M24" s="157"/>
      <c r="N24" s="157"/>
      <c r="O24" s="157"/>
      <c r="P24" s="157"/>
      <c r="Q24" s="157"/>
      <c r="R24" s="93"/>
    </row>
    <row r="25" spans="1:18" ht="15" customHeight="1">
      <c r="A25" s="96"/>
      <c r="B25" s="91"/>
      <c r="C25" s="157" t="s">
        <v>203</v>
      </c>
      <c r="D25" s="157"/>
      <c r="E25" s="157"/>
      <c r="F25" s="157"/>
      <c r="G25" s="157"/>
      <c r="H25" s="157"/>
      <c r="I25" s="157"/>
      <c r="J25" s="157"/>
      <c r="K25" s="157"/>
      <c r="L25" s="157"/>
      <c r="M25" s="157"/>
      <c r="N25" s="157"/>
      <c r="O25" s="157"/>
      <c r="P25" s="157"/>
      <c r="Q25" s="157"/>
      <c r="R25" s="93"/>
    </row>
    <row r="26" spans="1:18" ht="6" customHeight="1">
      <c r="A26" s="96"/>
      <c r="B26" s="91"/>
      <c r="C26" s="154"/>
      <c r="D26" s="157"/>
      <c r="E26" s="157"/>
      <c r="F26" s="157"/>
      <c r="G26" s="157"/>
      <c r="H26" s="157"/>
      <c r="I26" s="157"/>
      <c r="J26" s="157"/>
      <c r="K26" s="157"/>
      <c r="L26" s="157"/>
      <c r="M26" s="157"/>
      <c r="N26" s="157"/>
      <c r="O26" s="157"/>
      <c r="P26" s="157"/>
      <c r="Q26" s="157"/>
      <c r="R26" s="93"/>
    </row>
    <row r="27" spans="1:18" ht="15" customHeight="1">
      <c r="A27" s="96"/>
      <c r="B27" s="91"/>
      <c r="C27" s="380" t="s">
        <v>218</v>
      </c>
      <c r="D27" s="380"/>
      <c r="E27" s="380"/>
      <c r="F27" s="380"/>
      <c r="G27" s="380"/>
      <c r="H27" s="380"/>
      <c r="I27" s="380"/>
      <c r="J27" s="380"/>
      <c r="K27" s="380"/>
      <c r="L27" s="380"/>
      <c r="M27" s="380"/>
      <c r="N27" s="380"/>
      <c r="O27" s="380"/>
      <c r="P27" s="380"/>
      <c r="Q27" s="380"/>
      <c r="R27" s="93"/>
    </row>
    <row r="28" spans="1:18" ht="15" customHeight="1">
      <c r="A28" s="96"/>
      <c r="B28" s="91"/>
      <c r="C28" s="380"/>
      <c r="D28" s="380"/>
      <c r="E28" s="380"/>
      <c r="F28" s="380"/>
      <c r="G28" s="380"/>
      <c r="H28" s="380"/>
      <c r="I28" s="380"/>
      <c r="J28" s="380"/>
      <c r="K28" s="380"/>
      <c r="L28" s="380"/>
      <c r="M28" s="380"/>
      <c r="N28" s="380"/>
      <c r="O28" s="380"/>
      <c r="P28" s="380"/>
      <c r="Q28" s="380"/>
      <c r="R28" s="93"/>
    </row>
    <row r="29" spans="1:18" ht="6" customHeight="1">
      <c r="A29" s="96"/>
      <c r="B29" s="91"/>
      <c r="C29" s="154"/>
      <c r="D29" s="157"/>
      <c r="E29" s="157"/>
      <c r="F29" s="157"/>
      <c r="G29" s="157"/>
      <c r="H29" s="157"/>
      <c r="I29" s="157"/>
      <c r="J29" s="157"/>
      <c r="K29" s="157"/>
      <c r="L29" s="157"/>
      <c r="M29" s="157"/>
      <c r="N29" s="157"/>
      <c r="O29" s="157"/>
      <c r="P29" s="157"/>
      <c r="Q29" s="157"/>
      <c r="R29" s="93"/>
    </row>
    <row r="30" spans="1:18" ht="15" customHeight="1">
      <c r="A30" s="96"/>
      <c r="B30" s="91"/>
      <c r="C30" s="84" t="s">
        <v>204</v>
      </c>
      <c r="D30" s="157"/>
      <c r="E30" s="157"/>
      <c r="F30" s="157"/>
      <c r="G30" s="157"/>
      <c r="H30" s="157"/>
      <c r="I30" s="157"/>
      <c r="J30" s="157"/>
      <c r="K30" s="157"/>
      <c r="L30" s="157"/>
      <c r="M30" s="157"/>
      <c r="N30" s="157"/>
      <c r="O30" s="157"/>
      <c r="P30" s="157"/>
      <c r="Q30" s="157"/>
      <c r="R30" s="93"/>
    </row>
    <row r="31" spans="1:18" ht="6" customHeight="1">
      <c r="A31" s="96"/>
      <c r="B31" s="91"/>
      <c r="C31" s="154"/>
      <c r="D31" s="157"/>
      <c r="E31" s="157"/>
      <c r="F31" s="157"/>
      <c r="G31" s="157"/>
      <c r="H31" s="157"/>
      <c r="I31" s="157"/>
      <c r="J31" s="157"/>
      <c r="K31" s="157"/>
      <c r="L31" s="157"/>
      <c r="M31" s="157"/>
      <c r="N31" s="157"/>
      <c r="O31" s="157"/>
      <c r="P31" s="157"/>
      <c r="Q31" s="157"/>
      <c r="R31" s="93"/>
    </row>
    <row r="32" spans="1:18" ht="15" customHeight="1">
      <c r="A32" s="96"/>
      <c r="B32" s="91"/>
      <c r="C32" s="380" t="s">
        <v>219</v>
      </c>
      <c r="D32" s="381"/>
      <c r="E32" s="381"/>
      <c r="F32" s="381"/>
      <c r="G32" s="381"/>
      <c r="H32" s="381"/>
      <c r="I32" s="381"/>
      <c r="J32" s="381"/>
      <c r="K32" s="381"/>
      <c r="L32" s="381"/>
      <c r="M32" s="381"/>
      <c r="N32" s="381"/>
      <c r="O32" s="381"/>
      <c r="P32" s="381"/>
      <c r="Q32" s="381"/>
      <c r="R32" s="93"/>
    </row>
    <row r="33" spans="2:18" s="96" customFormat="1" ht="15" customHeight="1">
      <c r="B33" s="91"/>
      <c r="C33" s="381"/>
      <c r="D33" s="381"/>
      <c r="E33" s="381"/>
      <c r="F33" s="381"/>
      <c r="G33" s="381"/>
      <c r="H33" s="381"/>
      <c r="I33" s="381"/>
      <c r="J33" s="381"/>
      <c r="K33" s="381"/>
      <c r="L33" s="381"/>
      <c r="M33" s="381"/>
      <c r="N33" s="381"/>
      <c r="O33" s="381"/>
      <c r="P33" s="381"/>
      <c r="Q33" s="381"/>
      <c r="R33" s="93"/>
    </row>
    <row r="34" spans="2:18" s="96" customFormat="1" ht="6" customHeight="1">
      <c r="B34" s="91"/>
      <c r="C34" s="154"/>
      <c r="D34" s="157"/>
      <c r="E34" s="157"/>
      <c r="F34" s="157"/>
      <c r="G34" s="157"/>
      <c r="H34" s="157"/>
      <c r="I34" s="157"/>
      <c r="J34" s="157"/>
      <c r="K34" s="157"/>
      <c r="L34" s="157"/>
      <c r="M34" s="157"/>
      <c r="N34" s="157"/>
      <c r="O34" s="157"/>
      <c r="P34" s="157"/>
      <c r="Q34" s="157"/>
      <c r="R34" s="93"/>
    </row>
    <row r="35" spans="2:18" s="96" customFormat="1" ht="15" customHeight="1">
      <c r="B35" s="91"/>
      <c r="C35" s="95" t="s">
        <v>205</v>
      </c>
      <c r="D35" s="157"/>
      <c r="E35" s="157"/>
      <c r="F35" s="157"/>
      <c r="G35" s="157"/>
      <c r="H35" s="157"/>
      <c r="I35" s="157"/>
      <c r="J35" s="157"/>
      <c r="K35" s="157"/>
      <c r="L35" s="157"/>
      <c r="M35" s="157"/>
      <c r="N35" s="157"/>
      <c r="O35" s="157"/>
      <c r="P35" s="157"/>
      <c r="Q35" s="157"/>
      <c r="R35" s="93"/>
    </row>
    <row r="36" spans="2:18" s="96" customFormat="1" ht="6" customHeight="1">
      <c r="B36" s="91"/>
      <c r="C36" s="154"/>
      <c r="D36" s="157"/>
      <c r="E36" s="157"/>
      <c r="F36" s="157"/>
      <c r="G36" s="157"/>
      <c r="H36" s="157"/>
      <c r="I36" s="157"/>
      <c r="J36" s="157"/>
      <c r="K36" s="157"/>
      <c r="L36" s="157"/>
      <c r="M36" s="157"/>
      <c r="N36" s="157"/>
      <c r="O36" s="157"/>
      <c r="P36" s="157"/>
      <c r="Q36" s="157"/>
      <c r="R36" s="93"/>
    </row>
    <row r="37" spans="2:18" s="96" customFormat="1" ht="15" customHeight="1">
      <c r="B37" s="91"/>
      <c r="C37" s="380" t="s">
        <v>225</v>
      </c>
      <c r="D37" s="380"/>
      <c r="E37" s="380"/>
      <c r="F37" s="380"/>
      <c r="G37" s="380"/>
      <c r="H37" s="380"/>
      <c r="I37" s="380"/>
      <c r="J37" s="380"/>
      <c r="K37" s="380"/>
      <c r="L37" s="380"/>
      <c r="M37" s="380"/>
      <c r="N37" s="380"/>
      <c r="O37" s="380"/>
      <c r="P37" s="380"/>
      <c r="Q37" s="380"/>
      <c r="R37" s="93"/>
    </row>
    <row r="38" spans="2:18" s="96" customFormat="1" ht="15" customHeight="1">
      <c r="B38" s="91"/>
      <c r="C38" s="380"/>
      <c r="D38" s="380"/>
      <c r="E38" s="380"/>
      <c r="F38" s="380"/>
      <c r="G38" s="380"/>
      <c r="H38" s="380"/>
      <c r="I38" s="380"/>
      <c r="J38" s="380"/>
      <c r="K38" s="380"/>
      <c r="L38" s="380"/>
      <c r="M38" s="380"/>
      <c r="N38" s="380"/>
      <c r="O38" s="380"/>
      <c r="P38" s="380"/>
      <c r="Q38" s="380"/>
      <c r="R38" s="93"/>
    </row>
    <row r="39" spans="2:18" s="96" customFormat="1" ht="15" customHeight="1">
      <c r="B39" s="91"/>
      <c r="C39" s="380"/>
      <c r="D39" s="380"/>
      <c r="E39" s="380"/>
      <c r="F39" s="380"/>
      <c r="G39" s="380"/>
      <c r="H39" s="380"/>
      <c r="I39" s="380"/>
      <c r="J39" s="380"/>
      <c r="K39" s="380"/>
      <c r="L39" s="380"/>
      <c r="M39" s="380"/>
      <c r="N39" s="380"/>
      <c r="O39" s="380"/>
      <c r="P39" s="380"/>
      <c r="Q39" s="380"/>
      <c r="R39" s="93"/>
    </row>
    <row r="40" spans="2:18" s="96" customFormat="1" ht="6" customHeight="1">
      <c r="B40" s="91"/>
      <c r="C40" s="95"/>
      <c r="D40" s="151"/>
      <c r="E40" s="151"/>
      <c r="F40" s="151"/>
      <c r="G40" s="151"/>
      <c r="H40" s="151"/>
      <c r="I40" s="151"/>
      <c r="J40" s="151"/>
      <c r="K40" s="151"/>
      <c r="L40" s="151"/>
      <c r="M40" s="151"/>
      <c r="N40" s="151"/>
      <c r="O40" s="151"/>
      <c r="P40" s="151"/>
      <c r="Q40" s="151"/>
      <c r="R40" s="93"/>
    </row>
    <row r="41" spans="2:18" s="96" customFormat="1" ht="15" customHeight="1">
      <c r="B41" s="91"/>
      <c r="C41" s="381" t="s">
        <v>206</v>
      </c>
      <c r="D41" s="381"/>
      <c r="E41" s="381"/>
      <c r="F41" s="381"/>
      <c r="G41" s="381"/>
      <c r="H41" s="381"/>
      <c r="I41" s="381"/>
      <c r="J41" s="381"/>
      <c r="K41" s="381"/>
      <c r="L41" s="381"/>
      <c r="M41" s="381"/>
      <c r="N41" s="381"/>
      <c r="O41" s="381"/>
      <c r="P41" s="381"/>
      <c r="Q41" s="381"/>
      <c r="R41" s="93"/>
    </row>
    <row r="42" spans="2:18" s="96" customFormat="1" ht="15" customHeight="1">
      <c r="B42" s="91"/>
      <c r="C42" s="381"/>
      <c r="D42" s="381"/>
      <c r="E42" s="381"/>
      <c r="F42" s="381"/>
      <c r="G42" s="381"/>
      <c r="H42" s="381"/>
      <c r="I42" s="381"/>
      <c r="J42" s="381"/>
      <c r="K42" s="381"/>
      <c r="L42" s="381"/>
      <c r="M42" s="381"/>
      <c r="N42" s="381"/>
      <c r="O42" s="381"/>
      <c r="P42" s="381"/>
      <c r="Q42" s="381"/>
      <c r="R42" s="93"/>
    </row>
    <row r="43" spans="2:18" s="96" customFormat="1" ht="6" customHeight="1">
      <c r="B43" s="91"/>
      <c r="C43" s="95"/>
      <c r="D43" s="157"/>
      <c r="E43" s="157"/>
      <c r="F43" s="157"/>
      <c r="G43" s="157"/>
      <c r="H43" s="157"/>
      <c r="I43" s="157"/>
      <c r="J43" s="157"/>
      <c r="K43" s="157"/>
      <c r="L43" s="157"/>
      <c r="M43" s="157"/>
      <c r="N43" s="157"/>
      <c r="O43" s="157"/>
      <c r="P43" s="157"/>
      <c r="Q43" s="157"/>
      <c r="R43" s="93"/>
    </row>
    <row r="44" spans="2:18" s="96" customFormat="1" ht="15" customHeight="1">
      <c r="B44" s="91"/>
      <c r="C44" s="95" t="s">
        <v>207</v>
      </c>
      <c r="D44" s="159"/>
      <c r="E44" s="159"/>
      <c r="F44" s="159"/>
      <c r="G44" s="159"/>
      <c r="H44" s="159"/>
      <c r="I44" s="159"/>
      <c r="J44" s="159"/>
      <c r="K44" s="159"/>
      <c r="L44" s="159"/>
      <c r="M44" s="159"/>
      <c r="N44" s="159"/>
      <c r="O44" s="159"/>
      <c r="P44" s="159"/>
      <c r="Q44" s="159"/>
      <c r="R44" s="93"/>
    </row>
    <row r="45" spans="2:18" s="96" customFormat="1" ht="6" customHeight="1">
      <c r="B45" s="91"/>
      <c r="C45" s="158"/>
      <c r="D45" s="159"/>
      <c r="E45" s="159"/>
      <c r="F45" s="159"/>
      <c r="G45" s="159"/>
      <c r="H45" s="159"/>
      <c r="I45" s="159"/>
      <c r="J45" s="159"/>
      <c r="K45" s="159"/>
      <c r="L45" s="159"/>
      <c r="M45" s="159"/>
      <c r="N45" s="159"/>
      <c r="O45" s="159"/>
      <c r="P45" s="159"/>
      <c r="Q45" s="159"/>
      <c r="R45" s="93"/>
    </row>
    <row r="46" spans="2:18" s="96" customFormat="1" ht="15" customHeight="1">
      <c r="B46" s="91"/>
      <c r="C46" s="380" t="s">
        <v>217</v>
      </c>
      <c r="D46" s="381"/>
      <c r="E46" s="381"/>
      <c r="F46" s="381"/>
      <c r="G46" s="381"/>
      <c r="H46" s="381"/>
      <c r="I46" s="381"/>
      <c r="J46" s="381"/>
      <c r="K46" s="381"/>
      <c r="L46" s="381"/>
      <c r="M46" s="381"/>
      <c r="N46" s="381"/>
      <c r="O46" s="381"/>
      <c r="P46" s="381"/>
      <c r="Q46" s="381"/>
      <c r="R46" s="93"/>
    </row>
    <row r="47" spans="2:18" s="96" customFormat="1" ht="15" customHeight="1">
      <c r="B47" s="91"/>
      <c r="C47" s="381"/>
      <c r="D47" s="381"/>
      <c r="E47" s="381"/>
      <c r="F47" s="381"/>
      <c r="G47" s="381"/>
      <c r="H47" s="381"/>
      <c r="I47" s="381"/>
      <c r="J47" s="381"/>
      <c r="K47" s="381"/>
      <c r="L47" s="381"/>
      <c r="M47" s="381"/>
      <c r="N47" s="381"/>
      <c r="O47" s="381"/>
      <c r="P47" s="381"/>
      <c r="Q47" s="381"/>
      <c r="R47" s="93"/>
    </row>
    <row r="48" spans="2:18" s="96" customFormat="1" ht="6" customHeight="1">
      <c r="B48" s="91"/>
      <c r="C48" s="151"/>
      <c r="D48" s="151"/>
      <c r="E48" s="151"/>
      <c r="F48" s="151"/>
      <c r="G48" s="151"/>
      <c r="H48" s="151"/>
      <c r="I48" s="151"/>
      <c r="J48" s="151"/>
      <c r="K48" s="151"/>
      <c r="L48" s="151"/>
      <c r="M48" s="151"/>
      <c r="N48" s="151"/>
      <c r="O48" s="151"/>
      <c r="P48" s="151"/>
      <c r="Q48" s="151"/>
      <c r="R48" s="93"/>
    </row>
    <row r="49" spans="2:18" s="96" customFormat="1" ht="15" customHeight="1">
      <c r="B49" s="91"/>
      <c r="C49" s="392" t="s">
        <v>208</v>
      </c>
      <c r="D49" s="392"/>
      <c r="E49" s="392"/>
      <c r="F49" s="392"/>
      <c r="G49" s="392"/>
      <c r="H49" s="392"/>
      <c r="I49" s="392"/>
      <c r="J49" s="392"/>
      <c r="K49" s="392"/>
      <c r="L49" s="392"/>
      <c r="M49" s="392"/>
      <c r="N49" s="392"/>
      <c r="O49" s="392"/>
      <c r="P49" s="392"/>
      <c r="Q49" s="392"/>
      <c r="R49" s="93"/>
    </row>
    <row r="50" spans="2:18" s="96" customFormat="1" ht="15" customHeight="1">
      <c r="B50" s="91"/>
      <c r="C50" s="392"/>
      <c r="D50" s="392"/>
      <c r="E50" s="392"/>
      <c r="F50" s="392"/>
      <c r="G50" s="392"/>
      <c r="H50" s="392"/>
      <c r="I50" s="392"/>
      <c r="J50" s="392"/>
      <c r="K50" s="392"/>
      <c r="L50" s="392"/>
      <c r="M50" s="392"/>
      <c r="N50" s="392"/>
      <c r="O50" s="392"/>
      <c r="P50" s="392"/>
      <c r="Q50" s="392"/>
      <c r="R50" s="93"/>
    </row>
    <row r="51" spans="2:18" s="96" customFormat="1" ht="6" customHeight="1">
      <c r="B51" s="91"/>
      <c r="C51" s="95"/>
      <c r="D51" s="157"/>
      <c r="E51" s="157"/>
      <c r="F51" s="157"/>
      <c r="G51" s="157"/>
      <c r="H51" s="157"/>
      <c r="I51" s="157"/>
      <c r="J51" s="157"/>
      <c r="K51" s="157"/>
      <c r="L51" s="157"/>
      <c r="M51" s="157"/>
      <c r="N51" s="157"/>
      <c r="O51" s="157"/>
      <c r="P51" s="157"/>
      <c r="Q51" s="157"/>
      <c r="R51" s="93"/>
    </row>
    <row r="52" spans="2:18" s="96" customFormat="1" ht="15" customHeight="1">
      <c r="B52" s="91"/>
      <c r="C52" s="381" t="s">
        <v>209</v>
      </c>
      <c r="D52" s="381"/>
      <c r="E52" s="381"/>
      <c r="F52" s="381"/>
      <c r="G52" s="381"/>
      <c r="H52" s="381"/>
      <c r="I52" s="381"/>
      <c r="J52" s="381"/>
      <c r="K52" s="381"/>
      <c r="L52" s="381"/>
      <c r="M52" s="381"/>
      <c r="N52" s="381"/>
      <c r="O52" s="381"/>
      <c r="P52" s="381"/>
      <c r="Q52" s="381"/>
      <c r="R52" s="93"/>
    </row>
    <row r="53" spans="2:18" s="96" customFormat="1">
      <c r="B53" s="91"/>
      <c r="C53" s="381"/>
      <c r="D53" s="381"/>
      <c r="E53" s="381"/>
      <c r="F53" s="381"/>
      <c r="G53" s="381"/>
      <c r="H53" s="381"/>
      <c r="I53" s="381"/>
      <c r="J53" s="381"/>
      <c r="K53" s="381"/>
      <c r="L53" s="381"/>
      <c r="M53" s="381"/>
      <c r="N53" s="381"/>
      <c r="O53" s="381"/>
      <c r="P53" s="381"/>
      <c r="Q53" s="381"/>
      <c r="R53" s="93"/>
    </row>
    <row r="54" spans="2:18" s="96" customFormat="1" ht="6" customHeight="1">
      <c r="B54" s="91"/>
      <c r="C54" s="151"/>
      <c r="D54" s="151"/>
      <c r="E54" s="151"/>
      <c r="F54" s="151"/>
      <c r="G54" s="151"/>
      <c r="H54" s="151"/>
      <c r="I54" s="151"/>
      <c r="J54" s="151"/>
      <c r="K54" s="151"/>
      <c r="L54" s="151"/>
      <c r="M54" s="151"/>
      <c r="N54" s="151"/>
      <c r="O54" s="151"/>
      <c r="P54" s="151"/>
      <c r="Q54" s="151"/>
      <c r="R54" s="93"/>
    </row>
    <row r="55" spans="2:18" s="96" customFormat="1">
      <c r="B55" s="91"/>
      <c r="C55" s="157"/>
      <c r="D55" s="157"/>
      <c r="E55" s="157"/>
      <c r="F55" s="157"/>
      <c r="G55" s="157"/>
      <c r="H55" s="157"/>
      <c r="I55" s="157"/>
      <c r="J55" s="153" t="s">
        <v>46</v>
      </c>
      <c r="K55" s="157"/>
      <c r="L55" s="157"/>
      <c r="M55" s="157"/>
      <c r="N55" s="157"/>
      <c r="O55" s="157"/>
      <c r="P55" s="157"/>
      <c r="Q55" s="151"/>
      <c r="R55" s="93"/>
    </row>
    <row r="56" spans="2:18" s="96" customFormat="1">
      <c r="B56" s="91"/>
      <c r="C56" s="157"/>
      <c r="D56" s="157"/>
      <c r="E56" s="157"/>
      <c r="F56" s="157"/>
      <c r="G56" s="157"/>
      <c r="H56" s="157"/>
      <c r="I56" s="157"/>
      <c r="J56" s="113" t="s">
        <v>6</v>
      </c>
      <c r="K56" s="157"/>
      <c r="L56" s="157"/>
      <c r="M56" s="157"/>
      <c r="N56" s="157"/>
      <c r="O56" s="157"/>
      <c r="P56" s="157"/>
      <c r="Q56" s="151"/>
      <c r="R56" s="93"/>
    </row>
    <row r="57" spans="2:18" s="96" customFormat="1" ht="6" customHeight="1">
      <c r="B57" s="91"/>
      <c r="C57" s="157"/>
      <c r="D57" s="157"/>
      <c r="E57" s="157"/>
      <c r="F57" s="157"/>
      <c r="G57" s="157"/>
      <c r="H57" s="157"/>
      <c r="I57" s="157"/>
      <c r="J57" s="17"/>
      <c r="K57" s="157"/>
      <c r="L57" s="157"/>
      <c r="M57" s="157"/>
      <c r="N57" s="157"/>
      <c r="O57" s="157"/>
      <c r="P57" s="157"/>
      <c r="Q57" s="151"/>
      <c r="R57" s="93"/>
    </row>
    <row r="58" spans="2:18" s="96" customFormat="1">
      <c r="B58" s="91"/>
      <c r="C58" s="157"/>
      <c r="D58" s="157"/>
      <c r="E58" s="157"/>
      <c r="F58" s="157"/>
      <c r="G58" s="157"/>
      <c r="H58" s="157"/>
      <c r="I58" s="157"/>
      <c r="J58" s="153" t="s">
        <v>200</v>
      </c>
      <c r="K58" s="157"/>
      <c r="L58" s="157"/>
      <c r="M58" s="157"/>
      <c r="N58" s="157"/>
      <c r="O58" s="157"/>
      <c r="P58" s="157"/>
      <c r="Q58" s="157"/>
      <c r="R58" s="93"/>
    </row>
    <row r="59" spans="2:18" s="96" customFormat="1">
      <c r="B59" s="91"/>
      <c r="C59" s="92"/>
      <c r="D59" s="92"/>
      <c r="E59" s="92"/>
      <c r="F59" s="92"/>
      <c r="G59" s="92"/>
      <c r="H59" s="92"/>
      <c r="I59" s="92"/>
      <c r="J59" s="113" t="s">
        <v>299</v>
      </c>
      <c r="K59" s="92"/>
      <c r="L59" s="92"/>
      <c r="M59" s="92"/>
      <c r="N59" s="92"/>
      <c r="O59" s="92"/>
      <c r="P59" s="92"/>
      <c r="Q59" s="15" t="s">
        <v>5</v>
      </c>
      <c r="R59" s="93"/>
    </row>
    <row r="60" spans="2:18" s="96" customFormat="1" ht="15.75" thickBot="1">
      <c r="B60" s="76"/>
      <c r="C60" s="77"/>
      <c r="D60" s="77"/>
      <c r="E60" s="77"/>
      <c r="F60" s="77"/>
      <c r="G60" s="77"/>
      <c r="H60" s="77"/>
      <c r="I60" s="77"/>
      <c r="J60" s="77"/>
      <c r="K60" s="77"/>
      <c r="L60" s="77"/>
      <c r="M60" s="77"/>
      <c r="N60" s="77"/>
      <c r="O60" s="77"/>
      <c r="P60" s="77"/>
      <c r="Q60" s="77"/>
      <c r="R60" s="80"/>
    </row>
  </sheetData>
  <sheetProtection password="C4A2" sheet="1" objects="1" scenarios="1"/>
  <mergeCells count="13">
    <mergeCell ref="B3:R3"/>
    <mergeCell ref="B4:R4"/>
    <mergeCell ref="B5:R5"/>
    <mergeCell ref="B6:R6"/>
    <mergeCell ref="C22:Q23"/>
    <mergeCell ref="C9:Q12"/>
    <mergeCell ref="C27:Q28"/>
    <mergeCell ref="C52:Q53"/>
    <mergeCell ref="C32:Q33"/>
    <mergeCell ref="C41:Q42"/>
    <mergeCell ref="C49:Q50"/>
    <mergeCell ref="C46:Q47"/>
    <mergeCell ref="C37:Q39"/>
  </mergeCells>
  <hyperlinks>
    <hyperlink ref="J56" location="'Community Overiew'!A1" display="'Community Overiew'!A1"/>
    <hyperlink ref="Q59" location="Introduction!A1" display="Previous Page"/>
    <hyperlink ref="J59" location="'Drop-Off Programs'!A1" display="Return to Curbside Program Disposed Refuse Overview Worksheet"/>
  </hyperlinks>
  <pageMargins left="0.7" right="0.7" top="0.75" bottom="0.75" header="0.3" footer="0.3"/>
  <pageSetup scale="6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sheetPr>
    <tabColor theme="6"/>
    <pageSetUpPr fitToPage="1"/>
  </sheetPr>
  <dimension ref="A1:R34"/>
  <sheetViews>
    <sheetView showGridLines="0" zoomScaleNormal="100" workbookViewId="0">
      <selection activeCell="O12" activeCellId="1" sqref="O10 O12"/>
    </sheetView>
  </sheetViews>
  <sheetFormatPr defaultRowHeight="15"/>
  <cols>
    <col min="1" max="1" width="5.28515625" style="22" customWidth="1"/>
    <col min="2" max="7" width="9.140625" style="22" customWidth="1"/>
    <col min="8" max="8" width="9.140625" style="22"/>
    <col min="9" max="12" width="9.140625" style="28"/>
    <col min="13" max="13" width="9.7109375" style="28" customWidth="1"/>
    <col min="14" max="14" width="5.140625" style="28" customWidth="1"/>
    <col min="15" max="15" width="13.140625" style="28" customWidth="1"/>
    <col min="16" max="17" width="9.140625" style="28"/>
    <col min="18" max="18" width="9.140625" style="28" customWidth="1"/>
    <col min="19" max="19" width="5.28515625" style="28" customWidth="1"/>
    <col min="20" max="16384" width="9.140625" style="28"/>
  </cols>
  <sheetData>
    <row r="1" spans="1:18" ht="15.75" thickBot="1"/>
    <row r="2" spans="1:18">
      <c r="B2" s="160"/>
      <c r="C2" s="161"/>
      <c r="D2" s="161"/>
      <c r="E2" s="161"/>
      <c r="F2" s="161"/>
      <c r="G2" s="161"/>
      <c r="H2" s="161"/>
      <c r="I2" s="161"/>
      <c r="J2" s="161"/>
      <c r="K2" s="161"/>
      <c r="L2" s="161"/>
      <c r="M2" s="161"/>
      <c r="N2" s="161"/>
      <c r="O2" s="161"/>
      <c r="P2" s="161"/>
      <c r="Q2" s="161"/>
      <c r="R2" s="162"/>
    </row>
    <row r="3" spans="1:18" ht="18.75">
      <c r="A3" s="163"/>
      <c r="B3" s="395" t="s">
        <v>287</v>
      </c>
      <c r="C3" s="396"/>
      <c r="D3" s="396"/>
      <c r="E3" s="396"/>
      <c r="F3" s="396"/>
      <c r="G3" s="396"/>
      <c r="H3" s="396"/>
      <c r="I3" s="396"/>
      <c r="J3" s="396"/>
      <c r="K3" s="396"/>
      <c r="L3" s="396"/>
      <c r="M3" s="396"/>
      <c r="N3" s="396"/>
      <c r="O3" s="396"/>
      <c r="P3" s="396"/>
      <c r="Q3" s="396"/>
      <c r="R3" s="397"/>
    </row>
    <row r="4" spans="1:18" ht="18.75">
      <c r="A4" s="163"/>
      <c r="B4" s="398" t="s">
        <v>266</v>
      </c>
      <c r="C4" s="399"/>
      <c r="D4" s="399"/>
      <c r="E4" s="399"/>
      <c r="F4" s="399"/>
      <c r="G4" s="399"/>
      <c r="H4" s="399"/>
      <c r="I4" s="399"/>
      <c r="J4" s="399"/>
      <c r="K4" s="399"/>
      <c r="L4" s="399"/>
      <c r="M4" s="399"/>
      <c r="N4" s="399"/>
      <c r="O4" s="399"/>
      <c r="P4" s="399"/>
      <c r="Q4" s="399"/>
      <c r="R4" s="400"/>
    </row>
    <row r="5" spans="1:18" ht="15.75">
      <c r="B5" s="398" t="s">
        <v>149</v>
      </c>
      <c r="C5" s="399"/>
      <c r="D5" s="399"/>
      <c r="E5" s="399"/>
      <c r="F5" s="399"/>
      <c r="G5" s="399"/>
      <c r="H5" s="399"/>
      <c r="I5" s="399"/>
      <c r="J5" s="399"/>
      <c r="K5" s="399"/>
      <c r="L5" s="399"/>
      <c r="M5" s="399"/>
      <c r="N5" s="399"/>
      <c r="O5" s="399"/>
      <c r="P5" s="399"/>
      <c r="Q5" s="399"/>
      <c r="R5" s="400"/>
    </row>
    <row r="6" spans="1:18" ht="16.5" thickBot="1">
      <c r="B6" s="404" t="s">
        <v>267</v>
      </c>
      <c r="C6" s="405"/>
      <c r="D6" s="405"/>
      <c r="E6" s="405"/>
      <c r="F6" s="405"/>
      <c r="G6" s="405"/>
      <c r="H6" s="405"/>
      <c r="I6" s="405"/>
      <c r="J6" s="405"/>
      <c r="K6" s="405"/>
      <c r="L6" s="405"/>
      <c r="M6" s="405"/>
      <c r="N6" s="405"/>
      <c r="O6" s="405"/>
      <c r="P6" s="405"/>
      <c r="Q6" s="405"/>
      <c r="R6" s="406"/>
    </row>
    <row r="7" spans="1:18" ht="15.75" thickBot="1"/>
    <row r="8" spans="1:18">
      <c r="B8" s="160"/>
      <c r="C8" s="161"/>
      <c r="D8" s="161"/>
      <c r="E8" s="161"/>
      <c r="F8" s="161"/>
      <c r="G8" s="161"/>
      <c r="H8" s="161"/>
      <c r="I8" s="161"/>
      <c r="J8" s="161"/>
      <c r="K8" s="161"/>
      <c r="L8" s="161"/>
      <c r="M8" s="161"/>
      <c r="N8" s="161"/>
      <c r="O8" s="161"/>
      <c r="P8" s="161"/>
      <c r="Q8" s="161"/>
      <c r="R8" s="162"/>
    </row>
    <row r="9" spans="1:18" ht="15.75" thickBot="1">
      <c r="B9" s="23"/>
      <c r="C9" s="25"/>
      <c r="D9" s="25"/>
      <c r="E9" s="25"/>
      <c r="F9" s="25"/>
      <c r="G9" s="25"/>
      <c r="H9" s="25"/>
      <c r="I9" s="25"/>
      <c r="J9" s="25"/>
      <c r="K9" s="25"/>
      <c r="L9" s="25"/>
      <c r="M9" s="25"/>
      <c r="N9" s="25"/>
      <c r="O9" s="25"/>
      <c r="P9" s="25"/>
      <c r="Q9" s="25"/>
      <c r="R9" s="27"/>
    </row>
    <row r="10" spans="1:18" ht="15.75" thickBot="1">
      <c r="B10" s="23"/>
      <c r="C10" s="164" t="s">
        <v>0</v>
      </c>
      <c r="D10" s="165" t="s">
        <v>4</v>
      </c>
      <c r="E10" s="166"/>
      <c r="F10" s="166"/>
      <c r="G10" s="166"/>
      <c r="H10" s="166"/>
      <c r="I10" s="166"/>
      <c r="J10" s="166"/>
      <c r="K10" s="166"/>
      <c r="L10" s="166"/>
      <c r="M10" s="166"/>
      <c r="N10" s="25"/>
      <c r="O10" s="132"/>
      <c r="P10" s="26" t="s">
        <v>15</v>
      </c>
      <c r="Q10" s="25"/>
      <c r="R10" s="27"/>
    </row>
    <row r="11" spans="1:18" ht="15.75" thickBot="1">
      <c r="B11" s="23"/>
      <c r="C11" s="167"/>
      <c r="D11" s="166"/>
      <c r="E11" s="166"/>
      <c r="F11" s="166"/>
      <c r="G11" s="166"/>
      <c r="H11" s="166"/>
      <c r="I11" s="166"/>
      <c r="J11" s="166"/>
      <c r="K11" s="166"/>
      <c r="L11" s="166"/>
      <c r="M11" s="166"/>
      <c r="N11" s="25"/>
      <c r="O11" s="168"/>
      <c r="P11" s="25"/>
      <c r="Q11" s="25"/>
      <c r="R11" s="27"/>
    </row>
    <row r="12" spans="1:18" ht="15.75" thickBot="1">
      <c r="B12" s="23"/>
      <c r="C12" s="24" t="s">
        <v>1</v>
      </c>
      <c r="D12" s="401" t="s">
        <v>210</v>
      </c>
      <c r="E12" s="401"/>
      <c r="F12" s="401"/>
      <c r="G12" s="401"/>
      <c r="H12" s="401"/>
      <c r="I12" s="401"/>
      <c r="J12" s="401"/>
      <c r="K12" s="401"/>
      <c r="L12" s="401"/>
      <c r="M12" s="401"/>
      <c r="N12" s="25"/>
      <c r="O12" s="132"/>
      <c r="P12" s="26" t="s">
        <v>15</v>
      </c>
      <c r="Q12" s="25"/>
      <c r="R12" s="27"/>
    </row>
    <row r="13" spans="1:18">
      <c r="B13" s="23"/>
      <c r="C13" s="29"/>
      <c r="D13" s="401"/>
      <c r="E13" s="401"/>
      <c r="F13" s="401"/>
      <c r="G13" s="401"/>
      <c r="H13" s="401"/>
      <c r="I13" s="401"/>
      <c r="J13" s="401"/>
      <c r="K13" s="401"/>
      <c r="L13" s="401"/>
      <c r="M13" s="401"/>
      <c r="N13" s="25"/>
      <c r="O13" s="25"/>
      <c r="P13" s="25"/>
      <c r="Q13" s="25"/>
      <c r="R13" s="27"/>
    </row>
    <row r="14" spans="1:18" ht="11.25" customHeight="1">
      <c r="B14" s="23"/>
      <c r="C14" s="25"/>
      <c r="D14" s="30"/>
      <c r="E14" s="30"/>
      <c r="F14" s="25"/>
      <c r="G14" s="25"/>
      <c r="H14" s="25"/>
      <c r="I14" s="31"/>
      <c r="J14" s="32"/>
      <c r="K14" s="32"/>
      <c r="L14" s="33"/>
      <c r="M14" s="25"/>
      <c r="N14" s="34"/>
      <c r="O14" s="35"/>
      <c r="P14" s="36"/>
      <c r="Q14" s="36"/>
      <c r="R14" s="27"/>
    </row>
    <row r="15" spans="1:18">
      <c r="B15" s="23"/>
      <c r="C15" s="402" t="s">
        <v>201</v>
      </c>
      <c r="D15" s="403"/>
      <c r="E15" s="403"/>
      <c r="F15" s="403"/>
      <c r="G15" s="403"/>
      <c r="H15" s="403"/>
      <c r="I15" s="403"/>
      <c r="J15" s="403"/>
      <c r="K15" s="403"/>
      <c r="L15" s="403"/>
      <c r="M15" s="403"/>
      <c r="N15" s="403"/>
      <c r="O15" s="403"/>
      <c r="P15" s="55"/>
      <c r="Q15" s="55"/>
      <c r="R15" s="27"/>
    </row>
    <row r="16" spans="1:18" ht="15" customHeight="1">
      <c r="B16" s="23"/>
      <c r="C16" s="393" t="s">
        <v>329</v>
      </c>
      <c r="D16" s="393"/>
      <c r="E16" s="393"/>
      <c r="F16" s="393"/>
      <c r="G16" s="393"/>
      <c r="H16" s="393"/>
      <c r="I16" s="393"/>
      <c r="J16" s="393"/>
      <c r="K16" s="393"/>
      <c r="L16" s="393"/>
      <c r="M16" s="393"/>
      <c r="N16" s="393"/>
      <c r="O16" s="393"/>
      <c r="P16" s="393"/>
      <c r="Q16" s="393"/>
      <c r="R16" s="27"/>
    </row>
    <row r="17" spans="2:18">
      <c r="B17" s="23"/>
      <c r="C17" s="393"/>
      <c r="D17" s="393"/>
      <c r="E17" s="393"/>
      <c r="F17" s="393"/>
      <c r="G17" s="393"/>
      <c r="H17" s="393"/>
      <c r="I17" s="393"/>
      <c r="J17" s="393"/>
      <c r="K17" s="393"/>
      <c r="L17" s="393"/>
      <c r="M17" s="393"/>
      <c r="N17" s="393"/>
      <c r="O17" s="393"/>
      <c r="P17" s="393"/>
      <c r="Q17" s="393"/>
      <c r="R17" s="27"/>
    </row>
    <row r="18" spans="2:18">
      <c r="B18" s="23"/>
      <c r="C18" s="393"/>
      <c r="D18" s="393"/>
      <c r="E18" s="393"/>
      <c r="F18" s="393"/>
      <c r="G18" s="393"/>
      <c r="H18" s="393"/>
      <c r="I18" s="393"/>
      <c r="J18" s="393"/>
      <c r="K18" s="393"/>
      <c r="L18" s="393"/>
      <c r="M18" s="393"/>
      <c r="N18" s="393"/>
      <c r="O18" s="393"/>
      <c r="P18" s="393"/>
      <c r="Q18" s="393"/>
      <c r="R18" s="27"/>
    </row>
    <row r="19" spans="2:18" ht="12" customHeight="1">
      <c r="B19" s="23"/>
      <c r="C19" s="56"/>
      <c r="D19" s="152"/>
      <c r="E19" s="152"/>
      <c r="F19" s="57"/>
      <c r="G19" s="57"/>
      <c r="H19" s="57"/>
      <c r="I19" s="58"/>
      <c r="J19" s="59"/>
      <c r="K19" s="59"/>
      <c r="L19" s="58"/>
      <c r="M19" s="57"/>
      <c r="N19" s="60"/>
      <c r="O19" s="61"/>
      <c r="P19" s="55"/>
      <c r="Q19" s="55"/>
      <c r="R19" s="27"/>
    </row>
    <row r="20" spans="2:18" ht="15" customHeight="1">
      <c r="B20" s="23"/>
      <c r="C20" s="393"/>
      <c r="D20" s="393"/>
      <c r="E20" s="393"/>
      <c r="F20" s="393"/>
      <c r="G20" s="393"/>
      <c r="H20" s="393"/>
      <c r="I20" s="393"/>
      <c r="J20" s="393"/>
      <c r="K20" s="393"/>
      <c r="L20" s="393"/>
      <c r="M20" s="393"/>
      <c r="N20" s="393"/>
      <c r="O20" s="393"/>
      <c r="P20" s="393"/>
      <c r="Q20" s="393"/>
      <c r="R20" s="27"/>
    </row>
    <row r="21" spans="2:18">
      <c r="B21" s="23"/>
      <c r="C21" s="393"/>
      <c r="D21" s="393"/>
      <c r="E21" s="393"/>
      <c r="F21" s="393"/>
      <c r="G21" s="393"/>
      <c r="H21" s="393"/>
      <c r="I21" s="393"/>
      <c r="J21" s="393"/>
      <c r="K21" s="393"/>
      <c r="L21" s="393"/>
      <c r="M21" s="393"/>
      <c r="N21" s="393"/>
      <c r="O21" s="393"/>
      <c r="P21" s="393"/>
      <c r="Q21" s="393"/>
      <c r="R21" s="27"/>
    </row>
    <row r="22" spans="2:18" ht="13.5" customHeight="1">
      <c r="B22" s="23"/>
      <c r="C22" s="56"/>
      <c r="D22" s="152"/>
      <c r="E22" s="152"/>
      <c r="F22" s="57"/>
      <c r="G22" s="57"/>
      <c r="H22" s="57"/>
      <c r="I22" s="58"/>
      <c r="J22" s="59"/>
      <c r="K22" s="59"/>
      <c r="L22" s="58"/>
      <c r="M22" s="57"/>
      <c r="N22" s="60"/>
      <c r="O22" s="61"/>
      <c r="P22" s="55"/>
      <c r="Q22" s="55"/>
      <c r="R22" s="27"/>
    </row>
    <row r="23" spans="2:18" ht="15" customHeight="1">
      <c r="B23" s="23"/>
      <c r="C23" s="393"/>
      <c r="D23" s="393"/>
      <c r="E23" s="393"/>
      <c r="F23" s="393"/>
      <c r="G23" s="393"/>
      <c r="H23" s="393"/>
      <c r="I23" s="393"/>
      <c r="J23" s="393"/>
      <c r="K23" s="393"/>
      <c r="L23" s="393"/>
      <c r="M23" s="393"/>
      <c r="N23" s="393"/>
      <c r="O23" s="393"/>
      <c r="P23" s="393"/>
      <c r="Q23" s="393"/>
      <c r="R23" s="27"/>
    </row>
    <row r="24" spans="2:18">
      <c r="B24" s="23"/>
      <c r="C24" s="393"/>
      <c r="D24" s="393"/>
      <c r="E24" s="393"/>
      <c r="F24" s="393"/>
      <c r="G24" s="393"/>
      <c r="H24" s="393"/>
      <c r="I24" s="393"/>
      <c r="J24" s="393"/>
      <c r="K24" s="393"/>
      <c r="L24" s="393"/>
      <c r="M24" s="393"/>
      <c r="N24" s="393"/>
      <c r="O24" s="393"/>
      <c r="P24" s="393"/>
      <c r="Q24" s="393"/>
      <c r="R24" s="27"/>
    </row>
    <row r="25" spans="2:18">
      <c r="B25" s="23"/>
      <c r="C25" s="393"/>
      <c r="D25" s="393"/>
      <c r="E25" s="393"/>
      <c r="F25" s="393"/>
      <c r="G25" s="393"/>
      <c r="H25" s="393"/>
      <c r="I25" s="393"/>
      <c r="J25" s="393"/>
      <c r="K25" s="393"/>
      <c r="L25" s="393"/>
      <c r="M25" s="393"/>
      <c r="N25" s="393"/>
      <c r="O25" s="393"/>
      <c r="P25" s="393"/>
      <c r="Q25" s="393"/>
      <c r="R25" s="27"/>
    </row>
    <row r="26" spans="2:18" ht="15" customHeight="1">
      <c r="B26" s="23"/>
      <c r="C26" s="393"/>
      <c r="D26" s="394"/>
      <c r="E26" s="394"/>
      <c r="F26" s="394"/>
      <c r="G26" s="394"/>
      <c r="H26" s="394"/>
      <c r="I26" s="394"/>
      <c r="J26" s="394"/>
      <c r="K26" s="394"/>
      <c r="L26" s="394"/>
      <c r="M26" s="394"/>
      <c r="N26" s="394"/>
      <c r="O26" s="394"/>
      <c r="P26" s="394"/>
      <c r="Q26" s="394"/>
      <c r="R26" s="27"/>
    </row>
    <row r="27" spans="2:18">
      <c r="B27" s="23"/>
      <c r="C27" s="394"/>
      <c r="D27" s="394"/>
      <c r="E27" s="394"/>
      <c r="F27" s="394"/>
      <c r="G27" s="394"/>
      <c r="H27" s="394"/>
      <c r="I27" s="394"/>
      <c r="J27" s="394"/>
      <c r="K27" s="394"/>
      <c r="L27" s="394"/>
      <c r="M27" s="394"/>
      <c r="N27" s="394"/>
      <c r="O27" s="394"/>
      <c r="P27" s="394"/>
      <c r="Q27" s="394"/>
      <c r="R27" s="27"/>
    </row>
    <row r="28" spans="2:18" ht="15.75" customHeight="1">
      <c r="B28" s="23"/>
      <c r="C28" s="394"/>
      <c r="D28" s="394"/>
      <c r="E28" s="394"/>
      <c r="F28" s="394"/>
      <c r="G28" s="394"/>
      <c r="H28" s="394"/>
      <c r="I28" s="394"/>
      <c r="J28" s="394"/>
      <c r="K28" s="394"/>
      <c r="L28" s="394"/>
      <c r="M28" s="394"/>
      <c r="N28" s="394"/>
      <c r="O28" s="394"/>
      <c r="P28" s="394"/>
      <c r="Q28" s="394"/>
      <c r="R28" s="27"/>
    </row>
    <row r="29" spans="2:18" ht="15.75" customHeight="1">
      <c r="B29" s="23"/>
      <c r="C29" s="169"/>
      <c r="D29" s="169"/>
      <c r="E29" s="169"/>
      <c r="F29" s="169"/>
      <c r="G29" s="169"/>
      <c r="H29" s="169"/>
      <c r="I29" s="169"/>
      <c r="J29" s="169"/>
      <c r="K29" s="169"/>
      <c r="L29" s="169"/>
      <c r="M29" s="169"/>
      <c r="N29" s="169"/>
      <c r="O29" s="169"/>
      <c r="P29" s="169"/>
      <c r="Q29" s="169"/>
      <c r="R29" s="27"/>
    </row>
    <row r="30" spans="2:18" ht="15.75" customHeight="1">
      <c r="B30" s="23"/>
      <c r="C30" s="169"/>
      <c r="D30" s="169"/>
      <c r="E30" s="169"/>
      <c r="F30" s="169"/>
      <c r="G30" s="169"/>
      <c r="H30" s="169"/>
      <c r="I30" s="169"/>
      <c r="J30" s="169"/>
      <c r="K30" s="169"/>
      <c r="L30" s="169"/>
      <c r="M30" s="169"/>
      <c r="N30" s="169"/>
      <c r="O30" s="169"/>
      <c r="P30" s="169"/>
      <c r="Q30" s="169"/>
      <c r="R30" s="27"/>
    </row>
    <row r="31" spans="2:18" ht="15.75" customHeight="1">
      <c r="B31" s="23"/>
      <c r="C31" s="29"/>
      <c r="D31" s="25"/>
      <c r="E31" s="25"/>
      <c r="F31" s="25"/>
      <c r="G31" s="25"/>
      <c r="H31" s="25"/>
      <c r="I31" s="37"/>
      <c r="J31" s="37"/>
      <c r="K31" s="25"/>
      <c r="L31" s="25"/>
      <c r="M31" s="25"/>
      <c r="N31" s="25"/>
      <c r="O31" s="25"/>
      <c r="P31" s="25"/>
      <c r="Q31" s="25"/>
      <c r="R31" s="27"/>
    </row>
    <row r="32" spans="2:18" ht="15.75">
      <c r="B32" s="23"/>
      <c r="C32" s="29"/>
      <c r="D32" s="25"/>
      <c r="E32" s="25"/>
      <c r="F32" s="25"/>
      <c r="G32" s="25"/>
      <c r="H32" s="38"/>
      <c r="I32" s="39"/>
      <c r="J32" s="40" t="s">
        <v>11</v>
      </c>
      <c r="K32" s="41"/>
      <c r="L32" s="41"/>
      <c r="M32" s="25"/>
      <c r="N32" s="25"/>
      <c r="O32" s="25"/>
      <c r="P32" s="25"/>
      <c r="Q32" s="25"/>
      <c r="R32" s="27"/>
    </row>
    <row r="33" spans="2:18">
      <c r="B33" s="23"/>
      <c r="C33" s="29"/>
      <c r="D33" s="25"/>
      <c r="E33" s="25"/>
      <c r="F33" s="25"/>
      <c r="G33" s="25"/>
      <c r="H33" s="25"/>
      <c r="I33" s="42"/>
      <c r="J33" s="113" t="s">
        <v>6</v>
      </c>
      <c r="K33" s="43"/>
      <c r="L33" s="43"/>
      <c r="M33" s="25"/>
      <c r="N33" s="25"/>
      <c r="O33" s="25"/>
      <c r="P33" s="25"/>
      <c r="Q33" s="15" t="s">
        <v>5</v>
      </c>
      <c r="R33" s="27"/>
    </row>
    <row r="34" spans="2:18" ht="15.75" thickBot="1">
      <c r="B34" s="44"/>
      <c r="C34" s="45"/>
      <c r="D34" s="45"/>
      <c r="E34" s="45"/>
      <c r="F34" s="45"/>
      <c r="G34" s="45"/>
      <c r="H34" s="45"/>
      <c r="I34" s="45"/>
      <c r="J34" s="45"/>
      <c r="K34" s="45"/>
      <c r="L34" s="45"/>
      <c r="M34" s="45"/>
      <c r="N34" s="45"/>
      <c r="O34" s="45"/>
      <c r="P34" s="45"/>
      <c r="Q34" s="45"/>
      <c r="R34" s="46"/>
    </row>
  </sheetData>
  <sheetProtection password="C4A2" sheet="1" objects="1" scenarios="1"/>
  <mergeCells count="10">
    <mergeCell ref="C16:Q18"/>
    <mergeCell ref="C26:Q28"/>
    <mergeCell ref="B3:R3"/>
    <mergeCell ref="B4:R4"/>
    <mergeCell ref="B5:R5"/>
    <mergeCell ref="D12:M13"/>
    <mergeCell ref="C15:O15"/>
    <mergeCell ref="C23:Q25"/>
    <mergeCell ref="C20:Q21"/>
    <mergeCell ref="B6:R6"/>
  </mergeCells>
  <conditionalFormatting sqref="O12">
    <cfRule type="cellIs" dxfId="5" priority="1" operator="greaterThan">
      <formula>$O$10</formula>
    </cfRule>
  </conditionalFormatting>
  <hyperlinks>
    <hyperlink ref="Q33" location="'User Guide'!A1" display="Previous Page"/>
    <hyperlink ref="J33" location="'Drop-Off Programs'!A1" display="Next Page"/>
  </hyperlinks>
  <pageMargins left="0.7" right="0.7" top="0.75" bottom="0.75" header="0.3" footer="0.3"/>
  <pageSetup scale="73" orientation="landscape" r:id="rId1"/>
  <headerFooter>
    <oddFooter>&amp;CPage &amp;P of &amp;N</oddFooter>
  </headerFooter>
  <ignoredErrors>
    <ignoredError sqref="C10:C11 C12:C13" numberStoredAsText="1"/>
  </ignoredErrors>
</worksheet>
</file>

<file path=xl/worksheets/sheet4.xml><?xml version="1.0" encoding="utf-8"?>
<worksheet xmlns="http://schemas.openxmlformats.org/spreadsheetml/2006/main" xmlns:r="http://schemas.openxmlformats.org/officeDocument/2006/relationships">
  <sheetPr>
    <tabColor theme="6"/>
    <pageSetUpPr fitToPage="1"/>
  </sheetPr>
  <dimension ref="A1:U62"/>
  <sheetViews>
    <sheetView topLeftCell="A7" zoomScale="85" zoomScaleNormal="85" workbookViewId="0">
      <selection activeCell="O13" sqref="O13"/>
    </sheetView>
  </sheetViews>
  <sheetFormatPr defaultRowHeight="15"/>
  <cols>
    <col min="1" max="1" width="5.28515625" style="22" customWidth="1"/>
    <col min="2" max="7" width="9.140625" style="22" customWidth="1"/>
    <col min="8" max="8" width="9.140625" style="22"/>
    <col min="9" max="9" width="9.140625" style="28" customWidth="1"/>
    <col min="10" max="14" width="9.140625" style="28"/>
    <col min="15" max="15" width="9.140625" style="28" customWidth="1"/>
    <col min="16" max="16" width="19.140625" style="28" customWidth="1"/>
    <col min="17" max="17" width="9.140625" style="28"/>
    <col min="18" max="18" width="9.140625" style="28" customWidth="1"/>
    <col min="19" max="19" width="5.28515625" style="28" customWidth="1"/>
    <col min="20" max="16384" width="9.140625" style="28"/>
  </cols>
  <sheetData>
    <row r="1" spans="1:21" ht="15.75" thickBot="1"/>
    <row r="2" spans="1:21">
      <c r="B2" s="160"/>
      <c r="C2" s="161"/>
      <c r="D2" s="161"/>
      <c r="E2" s="161"/>
      <c r="F2" s="161"/>
      <c r="G2" s="161"/>
      <c r="H2" s="161"/>
      <c r="I2" s="161"/>
      <c r="J2" s="161"/>
      <c r="K2" s="161"/>
      <c r="L2" s="161"/>
      <c r="M2" s="161"/>
      <c r="N2" s="161"/>
      <c r="O2" s="161"/>
      <c r="P2" s="161"/>
      <c r="Q2" s="161"/>
      <c r="R2" s="162"/>
    </row>
    <row r="3" spans="1:21" ht="18.75">
      <c r="A3" s="163"/>
      <c r="B3" s="420" t="s">
        <v>294</v>
      </c>
      <c r="C3" s="421"/>
      <c r="D3" s="421"/>
      <c r="E3" s="421"/>
      <c r="F3" s="421"/>
      <c r="G3" s="421"/>
      <c r="H3" s="421"/>
      <c r="I3" s="421"/>
      <c r="J3" s="421"/>
      <c r="K3" s="421"/>
      <c r="L3" s="421"/>
      <c r="M3" s="421"/>
      <c r="N3" s="421"/>
      <c r="O3" s="421"/>
      <c r="P3" s="421"/>
      <c r="Q3" s="421"/>
      <c r="R3" s="422"/>
    </row>
    <row r="4" spans="1:21" ht="18.75">
      <c r="A4" s="163"/>
      <c r="B4" s="398" t="s">
        <v>266</v>
      </c>
      <c r="C4" s="399"/>
      <c r="D4" s="399"/>
      <c r="E4" s="399"/>
      <c r="F4" s="399"/>
      <c r="G4" s="399"/>
      <c r="H4" s="399"/>
      <c r="I4" s="399"/>
      <c r="J4" s="399"/>
      <c r="K4" s="399"/>
      <c r="L4" s="399"/>
      <c r="M4" s="399"/>
      <c r="N4" s="399"/>
      <c r="O4" s="399"/>
      <c r="P4" s="399"/>
      <c r="Q4" s="399"/>
      <c r="R4" s="400"/>
    </row>
    <row r="5" spans="1:21" ht="15.75">
      <c r="B5" s="398" t="s">
        <v>149</v>
      </c>
      <c r="C5" s="399"/>
      <c r="D5" s="399"/>
      <c r="E5" s="399"/>
      <c r="F5" s="399"/>
      <c r="G5" s="399"/>
      <c r="H5" s="399"/>
      <c r="I5" s="399"/>
      <c r="J5" s="399"/>
      <c r="K5" s="399"/>
      <c r="L5" s="399"/>
      <c r="M5" s="399"/>
      <c r="N5" s="399"/>
      <c r="O5" s="399"/>
      <c r="P5" s="399"/>
      <c r="Q5" s="399"/>
      <c r="R5" s="400"/>
    </row>
    <row r="6" spans="1:21" ht="16.5" thickBot="1">
      <c r="B6" s="404" t="s">
        <v>267</v>
      </c>
      <c r="C6" s="405"/>
      <c r="D6" s="405"/>
      <c r="E6" s="405"/>
      <c r="F6" s="405"/>
      <c r="G6" s="405"/>
      <c r="H6" s="405"/>
      <c r="I6" s="405"/>
      <c r="J6" s="405"/>
      <c r="K6" s="405"/>
      <c r="L6" s="405"/>
      <c r="M6" s="405"/>
      <c r="N6" s="405"/>
      <c r="O6" s="405"/>
      <c r="P6" s="405"/>
      <c r="Q6" s="405"/>
      <c r="R6" s="406"/>
    </row>
    <row r="7" spans="1:21" ht="15.75" thickBot="1"/>
    <row r="8" spans="1:21" ht="15.75" thickBot="1">
      <c r="B8" s="160"/>
      <c r="C8" s="161"/>
      <c r="D8" s="161"/>
      <c r="E8" s="161"/>
      <c r="F8" s="161"/>
      <c r="G8" s="161"/>
      <c r="H8" s="161"/>
      <c r="I8" s="161"/>
      <c r="J8" s="161"/>
      <c r="K8" s="161"/>
      <c r="L8" s="161"/>
      <c r="M8" s="161"/>
      <c r="N8" s="161"/>
      <c r="O8" s="161"/>
      <c r="P8" s="161"/>
      <c r="Q8" s="161"/>
      <c r="R8" s="162"/>
    </row>
    <row r="9" spans="1:21" ht="15.75" customHeight="1" thickBot="1">
      <c r="B9" s="23"/>
      <c r="C9" s="24" t="s">
        <v>0</v>
      </c>
      <c r="D9" s="423" t="s">
        <v>220</v>
      </c>
      <c r="E9" s="423"/>
      <c r="F9" s="423"/>
      <c r="G9" s="423"/>
      <c r="H9" s="423"/>
      <c r="I9" s="423"/>
      <c r="J9" s="423"/>
      <c r="K9" s="423"/>
      <c r="L9" s="423"/>
      <c r="M9" s="423"/>
      <c r="N9" s="167"/>
      <c r="O9" s="86"/>
      <c r="P9" s="170" t="s">
        <v>14</v>
      </c>
      <c r="Q9" s="167"/>
      <c r="R9" s="27"/>
      <c r="U9" s="171"/>
    </row>
    <row r="10" spans="1:21">
      <c r="B10" s="23"/>
      <c r="C10" s="24"/>
      <c r="D10" s="423"/>
      <c r="E10" s="423"/>
      <c r="F10" s="423"/>
      <c r="G10" s="423"/>
      <c r="H10" s="423"/>
      <c r="I10" s="423"/>
      <c r="J10" s="423"/>
      <c r="K10" s="423"/>
      <c r="L10" s="423"/>
      <c r="M10" s="423"/>
      <c r="N10" s="167"/>
      <c r="O10" s="167"/>
      <c r="P10" s="167"/>
      <c r="Q10" s="167"/>
      <c r="R10" s="27"/>
      <c r="U10" s="171"/>
    </row>
    <row r="11" spans="1:21">
      <c r="B11" s="23"/>
      <c r="C11" s="24"/>
      <c r="D11" s="423"/>
      <c r="E11" s="423"/>
      <c r="F11" s="423"/>
      <c r="G11" s="423"/>
      <c r="H11" s="423"/>
      <c r="I11" s="423"/>
      <c r="J11" s="423"/>
      <c r="K11" s="423"/>
      <c r="L11" s="423"/>
      <c r="M11" s="423"/>
      <c r="N11" s="167"/>
      <c r="O11" s="167"/>
      <c r="P11" s="167"/>
      <c r="Q11" s="167"/>
      <c r="R11" s="27"/>
      <c r="U11" s="171"/>
    </row>
    <row r="12" spans="1:21" ht="6" customHeight="1" thickBot="1">
      <c r="B12" s="23"/>
      <c r="C12" s="24"/>
      <c r="D12" s="172"/>
      <c r="E12" s="172"/>
      <c r="F12" s="172"/>
      <c r="G12" s="172"/>
      <c r="H12" s="172"/>
      <c r="I12" s="172"/>
      <c r="J12" s="172"/>
      <c r="K12" s="172"/>
      <c r="L12" s="172"/>
      <c r="M12" s="167"/>
      <c r="N12" s="167"/>
      <c r="O12" s="167"/>
      <c r="P12" s="167"/>
      <c r="Q12" s="167"/>
      <c r="R12" s="27"/>
      <c r="U12" s="171"/>
    </row>
    <row r="13" spans="1:21" ht="15" customHeight="1" thickBot="1">
      <c r="B13" s="23"/>
      <c r="C13" s="24" t="s">
        <v>1</v>
      </c>
      <c r="D13" s="424" t="s">
        <v>150</v>
      </c>
      <c r="E13" s="424"/>
      <c r="F13" s="424"/>
      <c r="G13" s="424"/>
      <c r="H13" s="424"/>
      <c r="I13" s="424"/>
      <c r="J13" s="424"/>
      <c r="K13" s="424"/>
      <c r="L13" s="424"/>
      <c r="M13" s="424"/>
      <c r="N13" s="167"/>
      <c r="O13" s="89" t="e">
        <f>'Community Overiew'!O12/'Community Overiew'!O10</f>
        <v>#DIV/0!</v>
      </c>
      <c r="P13" s="167"/>
      <c r="Q13" s="167"/>
      <c r="R13" s="27"/>
      <c r="U13" s="171"/>
    </row>
    <row r="14" spans="1:21">
      <c r="B14" s="23"/>
      <c r="C14" s="24"/>
      <c r="D14" s="424"/>
      <c r="E14" s="424"/>
      <c r="F14" s="424"/>
      <c r="G14" s="424"/>
      <c r="H14" s="424"/>
      <c r="I14" s="424"/>
      <c r="J14" s="424"/>
      <c r="K14" s="424"/>
      <c r="L14" s="424"/>
      <c r="M14" s="424"/>
      <c r="N14" s="167"/>
      <c r="O14" s="167"/>
      <c r="P14" s="167"/>
      <c r="Q14" s="167"/>
      <c r="R14" s="27"/>
      <c r="U14" s="171"/>
    </row>
    <row r="15" spans="1:21" ht="6" customHeight="1" thickBot="1">
      <c r="B15" s="23"/>
      <c r="C15" s="24"/>
      <c r="D15" s="172"/>
      <c r="E15" s="172"/>
      <c r="F15" s="172"/>
      <c r="G15" s="172"/>
      <c r="H15" s="172"/>
      <c r="I15" s="172"/>
      <c r="J15" s="172"/>
      <c r="K15" s="172"/>
      <c r="L15" s="172"/>
      <c r="M15" s="167"/>
      <c r="N15" s="167"/>
      <c r="O15" s="167"/>
      <c r="P15" s="167"/>
      <c r="Q15" s="167"/>
      <c r="R15" s="27"/>
      <c r="U15" s="171"/>
    </row>
    <row r="16" spans="1:21" ht="15" customHeight="1" thickBot="1">
      <c r="B16" s="23"/>
      <c r="C16" s="24" t="s">
        <v>2</v>
      </c>
      <c r="D16" s="408" t="s">
        <v>221</v>
      </c>
      <c r="E16" s="408"/>
      <c r="F16" s="408"/>
      <c r="G16" s="408"/>
      <c r="H16" s="408"/>
      <c r="I16" s="408"/>
      <c r="J16" s="408"/>
      <c r="K16" s="408"/>
      <c r="L16" s="408"/>
      <c r="M16" s="408"/>
      <c r="N16" s="167"/>
      <c r="O16" s="90" t="e">
        <f>O13*O9</f>
        <v>#DIV/0!</v>
      </c>
      <c r="P16" s="170" t="s">
        <v>14</v>
      </c>
      <c r="Q16" s="167"/>
      <c r="R16" s="27"/>
      <c r="U16" s="171"/>
    </row>
    <row r="17" spans="2:21">
      <c r="B17" s="23"/>
      <c r="C17" s="24"/>
      <c r="D17" s="408"/>
      <c r="E17" s="408"/>
      <c r="F17" s="408"/>
      <c r="G17" s="408"/>
      <c r="H17" s="408"/>
      <c r="I17" s="408"/>
      <c r="J17" s="408"/>
      <c r="K17" s="408"/>
      <c r="L17" s="408"/>
      <c r="M17" s="408"/>
      <c r="N17" s="167"/>
      <c r="O17" s="167"/>
      <c r="P17" s="170"/>
      <c r="Q17" s="167"/>
      <c r="R17" s="27"/>
      <c r="U17" s="171"/>
    </row>
    <row r="18" spans="2:21" ht="1.5" customHeight="1">
      <c r="B18" s="23"/>
      <c r="C18" s="24"/>
      <c r="D18" s="408"/>
      <c r="E18" s="408"/>
      <c r="F18" s="408"/>
      <c r="G18" s="408"/>
      <c r="H18" s="408"/>
      <c r="I18" s="408"/>
      <c r="J18" s="408"/>
      <c r="K18" s="408"/>
      <c r="L18" s="408"/>
      <c r="M18" s="408"/>
      <c r="N18" s="167"/>
      <c r="O18" s="167"/>
      <c r="P18" s="167"/>
      <c r="Q18" s="167"/>
      <c r="R18" s="27"/>
      <c r="U18" s="171"/>
    </row>
    <row r="19" spans="2:21" ht="6" customHeight="1" thickBot="1">
      <c r="B19" s="23"/>
      <c r="C19" s="24"/>
      <c r="D19" s="172"/>
      <c r="E19" s="172"/>
      <c r="F19" s="172"/>
      <c r="G19" s="172"/>
      <c r="H19" s="172"/>
      <c r="I19" s="172"/>
      <c r="J19" s="172"/>
      <c r="K19" s="172"/>
      <c r="L19" s="172"/>
      <c r="M19" s="167"/>
      <c r="N19" s="167"/>
      <c r="O19" s="167"/>
      <c r="P19" s="167"/>
      <c r="Q19" s="167"/>
      <c r="R19" s="27"/>
      <c r="U19" s="171"/>
    </row>
    <row r="20" spans="2:21" ht="15.75" thickBot="1">
      <c r="B20" s="23"/>
      <c r="C20" s="173" t="s">
        <v>16</v>
      </c>
      <c r="D20" s="408" t="s">
        <v>211</v>
      </c>
      <c r="E20" s="408"/>
      <c r="F20" s="408"/>
      <c r="G20" s="408"/>
      <c r="H20" s="408"/>
      <c r="I20" s="408"/>
      <c r="J20" s="408"/>
      <c r="K20" s="408"/>
      <c r="L20" s="408"/>
      <c r="M20" s="408"/>
      <c r="N20" s="167"/>
      <c r="O20" s="86"/>
      <c r="P20" s="170" t="s">
        <v>14</v>
      </c>
      <c r="Q20" s="167"/>
      <c r="R20" s="27"/>
      <c r="U20" s="171"/>
    </row>
    <row r="21" spans="2:21">
      <c r="B21" s="23"/>
      <c r="C21" s="24"/>
      <c r="D21" s="408"/>
      <c r="E21" s="408"/>
      <c r="F21" s="408"/>
      <c r="G21" s="408"/>
      <c r="H21" s="408"/>
      <c r="I21" s="408"/>
      <c r="J21" s="408"/>
      <c r="K21" s="408"/>
      <c r="L21" s="408"/>
      <c r="M21" s="408"/>
      <c r="N21" s="167"/>
      <c r="O21" s="167" t="s">
        <v>245</v>
      </c>
      <c r="P21" s="167"/>
      <c r="Q21" s="167"/>
      <c r="R21" s="27"/>
      <c r="U21" s="171"/>
    </row>
    <row r="22" spans="2:21" ht="30" customHeight="1">
      <c r="B22" s="23"/>
      <c r="C22" s="24"/>
      <c r="D22" s="408"/>
      <c r="E22" s="408"/>
      <c r="F22" s="408"/>
      <c r="G22" s="408"/>
      <c r="H22" s="408"/>
      <c r="I22" s="408"/>
      <c r="J22" s="408"/>
      <c r="K22" s="408"/>
      <c r="L22" s="408"/>
      <c r="M22" s="408"/>
      <c r="N22" s="167"/>
      <c r="O22" s="174" t="s">
        <v>245</v>
      </c>
      <c r="P22" s="170"/>
      <c r="Q22" s="167"/>
      <c r="R22" s="27"/>
      <c r="U22" s="171"/>
    </row>
    <row r="23" spans="2:21" ht="6" customHeight="1" thickBot="1">
      <c r="B23" s="23"/>
      <c r="C23" s="24"/>
      <c r="D23" s="172"/>
      <c r="E23" s="172"/>
      <c r="F23" s="172"/>
      <c r="G23" s="172"/>
      <c r="H23" s="172"/>
      <c r="I23" s="172"/>
      <c r="J23" s="172"/>
      <c r="K23" s="172"/>
      <c r="L23" s="172"/>
      <c r="M23" s="167"/>
      <c r="N23" s="167"/>
      <c r="O23" s="167"/>
      <c r="P23" s="167"/>
      <c r="Q23" s="167"/>
      <c r="R23" s="27"/>
      <c r="U23" s="171"/>
    </row>
    <row r="24" spans="2:21" ht="15.75" customHeight="1" thickBot="1">
      <c r="B24" s="23"/>
      <c r="C24" s="24" t="s">
        <v>40</v>
      </c>
      <c r="D24" s="419" t="s">
        <v>341</v>
      </c>
      <c r="E24" s="419"/>
      <c r="F24" s="419"/>
      <c r="G24" s="419"/>
      <c r="H24" s="419"/>
      <c r="I24" s="419"/>
      <c r="J24" s="419"/>
      <c r="K24" s="419"/>
      <c r="L24" s="419"/>
      <c r="M24" s="419"/>
      <c r="N24" s="175"/>
      <c r="O24" s="87"/>
      <c r="P24" s="176"/>
      <c r="Q24" s="167"/>
      <c r="R24" s="27"/>
      <c r="U24" s="171"/>
    </row>
    <row r="25" spans="2:21">
      <c r="B25" s="23"/>
      <c r="C25" s="24"/>
      <c r="D25" s="419"/>
      <c r="E25" s="419"/>
      <c r="F25" s="419"/>
      <c r="G25" s="419"/>
      <c r="H25" s="419"/>
      <c r="I25" s="419"/>
      <c r="J25" s="419"/>
      <c r="K25" s="419"/>
      <c r="L25" s="419"/>
      <c r="M25" s="419"/>
      <c r="N25" s="175"/>
      <c r="O25" s="175"/>
      <c r="P25" s="175"/>
      <c r="Q25" s="167"/>
      <c r="R25" s="27"/>
      <c r="U25" s="171"/>
    </row>
    <row r="26" spans="2:21">
      <c r="B26" s="23"/>
      <c r="C26" s="24"/>
      <c r="D26" s="419"/>
      <c r="E26" s="419"/>
      <c r="F26" s="419"/>
      <c r="G26" s="419"/>
      <c r="H26" s="419"/>
      <c r="I26" s="419"/>
      <c r="J26" s="419"/>
      <c r="K26" s="419"/>
      <c r="L26" s="419"/>
      <c r="M26" s="419"/>
      <c r="N26" s="175"/>
      <c r="O26" s="175"/>
      <c r="P26" s="175"/>
      <c r="Q26" s="167"/>
      <c r="R26" s="27"/>
      <c r="U26" s="171"/>
    </row>
    <row r="27" spans="2:21">
      <c r="B27" s="23"/>
      <c r="C27" s="24"/>
      <c r="D27" s="419"/>
      <c r="E27" s="419"/>
      <c r="F27" s="419"/>
      <c r="G27" s="419"/>
      <c r="H27" s="419"/>
      <c r="I27" s="419"/>
      <c r="J27" s="419"/>
      <c r="K27" s="419"/>
      <c r="L27" s="419"/>
      <c r="M27" s="419"/>
      <c r="N27" s="175"/>
      <c r="O27" s="175"/>
      <c r="P27" s="175"/>
      <c r="Q27" s="167"/>
      <c r="R27" s="27"/>
      <c r="U27" s="171"/>
    </row>
    <row r="28" spans="2:21" ht="6" customHeight="1">
      <c r="B28" s="23"/>
      <c r="C28" s="24"/>
      <c r="D28" s="172"/>
      <c r="E28" s="172"/>
      <c r="F28" s="172"/>
      <c r="G28" s="172"/>
      <c r="H28" s="172"/>
      <c r="I28" s="172"/>
      <c r="J28" s="172"/>
      <c r="K28" s="172"/>
      <c r="L28" s="172"/>
      <c r="M28" s="167"/>
      <c r="N28" s="167"/>
      <c r="O28" s="167"/>
      <c r="P28" s="167"/>
      <c r="Q28" s="167"/>
      <c r="R28" s="27"/>
      <c r="U28" s="171"/>
    </row>
    <row r="29" spans="2:21" ht="15" customHeight="1">
      <c r="B29" s="23"/>
      <c r="C29" s="24" t="s">
        <v>41</v>
      </c>
      <c r="D29" s="409" t="s">
        <v>330</v>
      </c>
      <c r="E29" s="409"/>
      <c r="F29" s="409"/>
      <c r="G29" s="409"/>
      <c r="H29" s="409"/>
      <c r="I29" s="409"/>
      <c r="J29" s="409"/>
      <c r="K29" s="409"/>
      <c r="L29" s="409"/>
      <c r="M29" s="409"/>
      <c r="N29" s="409"/>
      <c r="O29" s="409"/>
      <c r="P29" s="409"/>
      <c r="Q29" s="25"/>
      <c r="R29" s="27"/>
    </row>
    <row r="30" spans="2:21" ht="15" customHeight="1">
      <c r="B30" s="23"/>
      <c r="C30" s="167"/>
      <c r="D30" s="410" t="s">
        <v>257</v>
      </c>
      <c r="E30" s="410"/>
      <c r="F30" s="410"/>
      <c r="G30" s="410"/>
      <c r="H30" s="410"/>
      <c r="I30" s="410"/>
      <c r="J30" s="410"/>
      <c r="K30" s="410"/>
      <c r="L30" s="410"/>
      <c r="M30" s="410"/>
      <c r="N30" s="410"/>
      <c r="O30" s="410"/>
      <c r="P30" s="410"/>
      <c r="Q30" s="25"/>
      <c r="R30" s="27"/>
    </row>
    <row r="31" spans="2:21">
      <c r="B31" s="23"/>
      <c r="C31" s="167"/>
      <c r="D31" s="177" t="s">
        <v>258</v>
      </c>
      <c r="E31" s="177"/>
      <c r="F31" s="177"/>
      <c r="G31" s="177"/>
      <c r="H31" s="177"/>
      <c r="I31" s="177"/>
      <c r="J31" s="177"/>
      <c r="K31" s="177"/>
      <c r="L31" s="177"/>
      <c r="M31" s="177"/>
      <c r="N31" s="177"/>
      <c r="O31" s="177"/>
      <c r="P31" s="177"/>
      <c r="Q31" s="25"/>
      <c r="R31" s="27"/>
    </row>
    <row r="32" spans="2:21">
      <c r="B32" s="23"/>
      <c r="C32" s="167"/>
      <c r="D32" s="177" t="s">
        <v>259</v>
      </c>
      <c r="E32" s="177"/>
      <c r="F32" s="177"/>
      <c r="G32" s="177"/>
      <c r="H32" s="177"/>
      <c r="I32" s="177"/>
      <c r="J32" s="177"/>
      <c r="K32" s="177"/>
      <c r="L32" s="177"/>
      <c r="M32" s="177"/>
      <c r="N32" s="177"/>
      <c r="O32" s="177"/>
      <c r="P32" s="177"/>
      <c r="Q32" s="25"/>
      <c r="R32" s="27"/>
    </row>
    <row r="33" spans="2:18" ht="6" customHeight="1" thickBot="1">
      <c r="B33" s="23"/>
      <c r="C33" s="167"/>
      <c r="D33" s="178"/>
      <c r="E33" s="178"/>
      <c r="F33" s="178"/>
      <c r="G33" s="178"/>
      <c r="H33" s="178"/>
      <c r="I33" s="178"/>
      <c r="J33" s="178"/>
      <c r="K33" s="178"/>
      <c r="L33" s="178"/>
      <c r="M33" s="178"/>
      <c r="N33" s="178"/>
      <c r="O33" s="178"/>
      <c r="P33" s="178"/>
      <c r="Q33" s="25"/>
      <c r="R33" s="27"/>
    </row>
    <row r="34" spans="2:18" ht="14.25" customHeight="1" thickBot="1">
      <c r="B34" s="23"/>
      <c r="C34" s="167"/>
      <c r="D34" s="176" t="s">
        <v>13</v>
      </c>
      <c r="E34" s="176"/>
      <c r="F34" s="24"/>
      <c r="G34" s="88"/>
      <c r="H34" s="179" t="s">
        <v>342</v>
      </c>
      <c r="I34" s="172"/>
      <c r="J34" s="172"/>
      <c r="K34" s="180"/>
      <c r="L34" s="172"/>
      <c r="M34" s="172"/>
      <c r="N34" s="88"/>
      <c r="O34" s="179" t="s">
        <v>343</v>
      </c>
      <c r="P34" s="167"/>
      <c r="Q34" s="25"/>
      <c r="R34" s="27"/>
    </row>
    <row r="35" spans="2:18" ht="6" customHeight="1" thickBot="1">
      <c r="B35" s="23"/>
      <c r="C35" s="167"/>
      <c r="D35" s="172"/>
      <c r="E35" s="172"/>
      <c r="F35" s="172"/>
      <c r="G35" s="172"/>
      <c r="H35" s="172"/>
      <c r="I35" s="172"/>
      <c r="J35" s="172"/>
      <c r="K35" s="172"/>
      <c r="L35" s="172"/>
      <c r="M35" s="167"/>
      <c r="N35" s="167"/>
      <c r="O35" s="167"/>
      <c r="P35" s="167"/>
      <c r="Q35" s="25"/>
      <c r="R35" s="27"/>
    </row>
    <row r="36" spans="2:18" ht="15" customHeight="1" thickBot="1">
      <c r="B36" s="23"/>
      <c r="C36" s="167"/>
      <c r="D36" s="176" t="s">
        <v>223</v>
      </c>
      <c r="E36" s="172"/>
      <c r="F36" s="172"/>
      <c r="G36" s="88"/>
      <c r="H36" s="181" t="s">
        <v>224</v>
      </c>
      <c r="I36" s="172"/>
      <c r="J36" s="172"/>
      <c r="K36" s="172"/>
      <c r="L36" s="172"/>
      <c r="M36" s="167"/>
      <c r="N36" s="167"/>
      <c r="O36" s="167"/>
      <c r="P36" s="167"/>
      <c r="Q36" s="25"/>
      <c r="R36" s="27"/>
    </row>
    <row r="37" spans="2:18" ht="6" customHeight="1" thickBot="1">
      <c r="B37" s="23"/>
      <c r="C37" s="167"/>
      <c r="D37" s="172"/>
      <c r="E37" s="172"/>
      <c r="F37" s="172"/>
      <c r="G37" s="172"/>
      <c r="H37" s="172"/>
      <c r="I37" s="172"/>
      <c r="J37" s="172"/>
      <c r="K37" s="172"/>
      <c r="L37" s="172"/>
      <c r="M37" s="167"/>
      <c r="N37" s="167"/>
      <c r="O37" s="167"/>
      <c r="P37" s="167"/>
      <c r="Q37" s="25"/>
      <c r="R37" s="27"/>
    </row>
    <row r="38" spans="2:18" ht="15" customHeight="1" thickBot="1">
      <c r="B38" s="23"/>
      <c r="C38" s="167"/>
      <c r="D38" s="176" t="s">
        <v>3</v>
      </c>
      <c r="E38" s="176"/>
      <c r="F38" s="24"/>
      <c r="G38" s="88"/>
      <c r="H38" s="181" t="s">
        <v>157</v>
      </c>
      <c r="I38" s="172"/>
      <c r="J38" s="172"/>
      <c r="K38" s="172"/>
      <c r="L38" s="172"/>
      <c r="M38" s="172"/>
      <c r="N38" s="88"/>
      <c r="O38" s="181" t="s">
        <v>12</v>
      </c>
      <c r="P38" s="172"/>
      <c r="Q38" s="25"/>
      <c r="R38" s="27"/>
    </row>
    <row r="39" spans="2:18" ht="6" customHeight="1" thickBot="1">
      <c r="B39" s="23"/>
      <c r="C39" s="167"/>
      <c r="D39" s="172"/>
      <c r="E39" s="172"/>
      <c r="F39" s="172"/>
      <c r="G39" s="172"/>
      <c r="H39" s="172"/>
      <c r="I39" s="172"/>
      <c r="J39" s="172"/>
      <c r="K39" s="172"/>
      <c r="L39" s="172"/>
      <c r="M39" s="167"/>
      <c r="N39" s="167"/>
      <c r="O39" s="167"/>
      <c r="P39" s="167"/>
      <c r="Q39" s="25"/>
      <c r="R39" s="27"/>
    </row>
    <row r="40" spans="2:18" ht="15" customHeight="1">
      <c r="B40" s="23"/>
      <c r="C40" s="167"/>
      <c r="D40" s="411" t="s">
        <v>183</v>
      </c>
      <c r="E40" s="411"/>
      <c r="F40" s="412"/>
      <c r="G40" s="413"/>
      <c r="H40" s="414"/>
      <c r="I40" s="414"/>
      <c r="J40" s="414"/>
      <c r="K40" s="414"/>
      <c r="L40" s="414"/>
      <c r="M40" s="414"/>
      <c r="N40" s="414"/>
      <c r="O40" s="414"/>
      <c r="P40" s="415"/>
      <c r="Q40" s="25"/>
      <c r="R40" s="27"/>
    </row>
    <row r="41" spans="2:18" ht="15" customHeight="1" thickBot="1">
      <c r="B41" s="23"/>
      <c r="C41" s="167"/>
      <c r="D41" s="411"/>
      <c r="E41" s="411"/>
      <c r="F41" s="412"/>
      <c r="G41" s="416"/>
      <c r="H41" s="417"/>
      <c r="I41" s="417"/>
      <c r="J41" s="417"/>
      <c r="K41" s="417"/>
      <c r="L41" s="417"/>
      <c r="M41" s="417"/>
      <c r="N41" s="417"/>
      <c r="O41" s="417"/>
      <c r="P41" s="418"/>
      <c r="Q41" s="25"/>
      <c r="R41" s="27"/>
    </row>
    <row r="42" spans="2:18" ht="6.75" customHeight="1">
      <c r="B42" s="23"/>
      <c r="C42" s="167"/>
      <c r="D42" s="172"/>
      <c r="E42" s="172"/>
      <c r="F42" s="172"/>
      <c r="G42" s="172"/>
      <c r="H42" s="172"/>
      <c r="I42" s="172"/>
      <c r="J42" s="172"/>
      <c r="K42" s="172"/>
      <c r="L42" s="172"/>
      <c r="M42" s="172"/>
      <c r="N42" s="172"/>
      <c r="O42" s="172"/>
      <c r="P42" s="172"/>
      <c r="Q42" s="25"/>
      <c r="R42" s="27"/>
    </row>
    <row r="43" spans="2:18">
      <c r="B43" s="23"/>
      <c r="C43" s="167"/>
      <c r="D43" s="24" t="s">
        <v>226</v>
      </c>
      <c r="E43" s="24"/>
      <c r="F43" s="24"/>
      <c r="G43" s="182"/>
      <c r="H43" s="182"/>
      <c r="I43" s="172"/>
      <c r="J43" s="121"/>
      <c r="K43" s="172"/>
      <c r="L43" s="172"/>
      <c r="M43" s="172"/>
      <c r="N43" s="172"/>
      <c r="O43" s="172"/>
      <c r="P43" s="149" t="s">
        <v>47</v>
      </c>
      <c r="Q43" s="25"/>
      <c r="R43" s="27"/>
    </row>
    <row r="44" spans="2:18" ht="15" customHeight="1">
      <c r="B44" s="23"/>
      <c r="C44" s="167"/>
      <c r="D44" s="407" t="s">
        <v>260</v>
      </c>
      <c r="E44" s="407"/>
      <c r="F44" s="407"/>
      <c r="G44" s="407"/>
      <c r="H44" s="407"/>
      <c r="I44" s="407"/>
      <c r="J44" s="407"/>
      <c r="K44" s="407"/>
      <c r="L44" s="407"/>
      <c r="M44" s="407"/>
      <c r="N44" s="407"/>
      <c r="O44" s="407"/>
      <c r="P44" s="150" t="s">
        <v>7</v>
      </c>
      <c r="Q44" s="25"/>
      <c r="R44" s="27"/>
    </row>
    <row r="45" spans="2:18">
      <c r="B45" s="23"/>
      <c r="C45" s="167"/>
      <c r="D45" s="181" t="s">
        <v>241</v>
      </c>
      <c r="E45" s="172"/>
      <c r="F45" s="172"/>
      <c r="G45" s="172"/>
      <c r="H45" s="172"/>
      <c r="I45" s="172"/>
      <c r="J45" s="172"/>
      <c r="K45" s="172"/>
      <c r="L45" s="172"/>
      <c r="M45" s="172"/>
      <c r="N45" s="172"/>
      <c r="O45" s="167"/>
      <c r="P45" s="167"/>
      <c r="Q45" s="25"/>
      <c r="R45" s="27"/>
    </row>
    <row r="46" spans="2:18" ht="6" customHeight="1" thickBot="1">
      <c r="B46" s="23"/>
      <c r="C46" s="167"/>
      <c r="D46" s="24"/>
      <c r="E46" s="24"/>
      <c r="F46" s="24"/>
      <c r="G46" s="182"/>
      <c r="H46" s="182"/>
      <c r="I46" s="172"/>
      <c r="J46" s="172"/>
      <c r="K46" s="172"/>
      <c r="L46" s="172"/>
      <c r="M46" s="172"/>
      <c r="N46" s="172"/>
      <c r="O46" s="172"/>
      <c r="P46" s="172"/>
      <c r="Q46" s="25"/>
      <c r="R46" s="27"/>
    </row>
    <row r="47" spans="2:18" ht="15.75" thickBot="1">
      <c r="B47" s="23"/>
      <c r="C47" s="183" t="s">
        <v>321</v>
      </c>
      <c r="D47" s="181" t="s">
        <v>263</v>
      </c>
      <c r="E47" s="172"/>
      <c r="F47" s="172"/>
      <c r="G47" s="172"/>
      <c r="H47" s="172"/>
      <c r="I47" s="172"/>
      <c r="J47" s="172"/>
      <c r="K47" s="172"/>
      <c r="L47" s="172"/>
      <c r="M47" s="172"/>
      <c r="N47" s="172"/>
      <c r="O47" s="167"/>
      <c r="P47" s="122"/>
      <c r="Q47" s="25"/>
      <c r="R47" s="27"/>
    </row>
    <row r="48" spans="2:18" ht="6" customHeight="1">
      <c r="B48" s="23"/>
      <c r="C48" s="29"/>
      <c r="D48" s="181"/>
      <c r="E48" s="172"/>
      <c r="F48" s="172"/>
      <c r="G48" s="172"/>
      <c r="H48" s="172"/>
      <c r="I48" s="172"/>
      <c r="J48" s="172"/>
      <c r="K48" s="172"/>
      <c r="L48" s="172"/>
      <c r="M48" s="172"/>
      <c r="N48" s="172"/>
      <c r="O48" s="167"/>
      <c r="P48" s="167"/>
      <c r="Q48" s="25"/>
      <c r="R48" s="27"/>
    </row>
    <row r="49" spans="2:18" ht="6" customHeight="1">
      <c r="B49" s="23"/>
      <c r="C49" s="29"/>
      <c r="D49" s="184"/>
      <c r="E49" s="30"/>
      <c r="F49" s="30"/>
      <c r="G49" s="30"/>
      <c r="H49" s="30"/>
      <c r="I49" s="30"/>
      <c r="J49" s="30"/>
      <c r="K49" s="30"/>
      <c r="L49" s="30"/>
      <c r="M49" s="30"/>
      <c r="N49" s="30"/>
      <c r="O49" s="25"/>
      <c r="P49" s="25"/>
      <c r="Q49" s="25"/>
      <c r="R49" s="27"/>
    </row>
    <row r="50" spans="2:18">
      <c r="B50" s="23"/>
      <c r="C50" s="185" t="s">
        <v>159</v>
      </c>
      <c r="D50" s="186"/>
      <c r="E50" s="187"/>
      <c r="F50" s="25"/>
      <c r="G50" s="26"/>
      <c r="H50" s="188"/>
      <c r="I50" s="26"/>
      <c r="J50" s="26"/>
      <c r="K50" s="26"/>
      <c r="L50" s="26"/>
      <c r="M50" s="188"/>
      <c r="N50" s="26"/>
      <c r="O50" s="25"/>
      <c r="P50" s="37"/>
      <c r="Q50" s="25"/>
      <c r="R50" s="27"/>
    </row>
    <row r="51" spans="2:18">
      <c r="B51" s="23"/>
      <c r="C51" s="185" t="s">
        <v>160</v>
      </c>
      <c r="D51" s="186"/>
      <c r="E51" s="187"/>
      <c r="F51" s="25"/>
      <c r="G51" s="26"/>
      <c r="H51" s="188"/>
      <c r="I51" s="26"/>
      <c r="J51" s="26"/>
      <c r="K51" s="26"/>
      <c r="L51" s="26"/>
      <c r="M51" s="188"/>
      <c r="N51" s="26"/>
      <c r="O51" s="25"/>
      <c r="P51" s="37"/>
      <c r="Q51" s="25"/>
      <c r="R51" s="27"/>
    </row>
    <row r="52" spans="2:18">
      <c r="B52" s="23"/>
      <c r="C52" s="185"/>
      <c r="D52" s="186"/>
      <c r="E52" s="187"/>
      <c r="F52" s="25"/>
      <c r="G52" s="26"/>
      <c r="H52" s="188"/>
      <c r="I52" s="26"/>
      <c r="J52" s="26"/>
      <c r="K52" s="26"/>
      <c r="L52" s="26"/>
      <c r="M52" s="188"/>
      <c r="N52" s="26"/>
      <c r="O52" s="25"/>
      <c r="P52" s="37"/>
      <c r="Q52" s="25"/>
      <c r="R52" s="27"/>
    </row>
    <row r="53" spans="2:18">
      <c r="B53" s="23"/>
      <c r="C53" s="25"/>
      <c r="D53" s="25"/>
      <c r="E53" s="25"/>
      <c r="F53" s="25"/>
      <c r="G53" s="25"/>
      <c r="H53" s="25"/>
      <c r="I53" s="25"/>
      <c r="J53" s="26"/>
      <c r="K53" s="37" t="s">
        <v>11</v>
      </c>
      <c r="L53" s="43"/>
      <c r="M53" s="43"/>
      <c r="N53" s="43"/>
      <c r="O53" s="43"/>
      <c r="P53" s="43"/>
      <c r="Q53" s="43"/>
      <c r="R53" s="27"/>
    </row>
    <row r="54" spans="2:18">
      <c r="B54" s="23"/>
      <c r="C54" s="25"/>
      <c r="D54" s="25"/>
      <c r="E54" s="25"/>
      <c r="F54" s="25"/>
      <c r="G54" s="25"/>
      <c r="H54" s="25"/>
      <c r="I54" s="25"/>
      <c r="J54" s="25"/>
      <c r="K54" s="113" t="s">
        <v>6</v>
      </c>
      <c r="L54" s="43"/>
      <c r="M54" s="43"/>
      <c r="N54" s="43"/>
      <c r="O54" s="43"/>
      <c r="P54" s="81"/>
      <c r="Q54" s="100" t="s">
        <v>5</v>
      </c>
      <c r="R54" s="27"/>
    </row>
    <row r="55" spans="2:18" ht="15.75" thickBot="1">
      <c r="B55" s="44"/>
      <c r="C55" s="45"/>
      <c r="D55" s="45"/>
      <c r="E55" s="45"/>
      <c r="F55" s="45"/>
      <c r="G55" s="45"/>
      <c r="H55" s="45"/>
      <c r="I55" s="45"/>
      <c r="J55" s="45"/>
      <c r="K55" s="45"/>
      <c r="L55" s="45"/>
      <c r="M55" s="45"/>
      <c r="N55" s="45"/>
      <c r="O55" s="45"/>
      <c r="P55" s="45"/>
      <c r="Q55" s="45"/>
      <c r="R55" s="46"/>
    </row>
    <row r="57" spans="2:18" hidden="1">
      <c r="F57" s="28"/>
      <c r="G57" s="28"/>
      <c r="H57" s="28"/>
    </row>
    <row r="58" spans="2:18" ht="15" hidden="1" customHeight="1">
      <c r="B58" s="22" t="s">
        <v>9</v>
      </c>
      <c r="F58" s="28"/>
      <c r="G58" s="28"/>
      <c r="H58" s="28"/>
    </row>
    <row r="59" spans="2:18" hidden="1">
      <c r="B59" s="22" t="s">
        <v>10</v>
      </c>
      <c r="F59" s="28"/>
      <c r="G59" s="28"/>
      <c r="H59" s="28"/>
    </row>
    <row r="60" spans="2:18">
      <c r="F60" s="28"/>
      <c r="G60" s="28"/>
      <c r="H60" s="28"/>
    </row>
    <row r="61" spans="2:18">
      <c r="F61" s="28"/>
      <c r="G61" s="28"/>
      <c r="H61" s="28"/>
    </row>
    <row r="62" spans="2:18">
      <c r="F62" s="28"/>
      <c r="G62" s="28"/>
      <c r="H62" s="28"/>
    </row>
  </sheetData>
  <sheetProtection password="C4A2" sheet="1" objects="1" scenarios="1"/>
  <mergeCells count="14">
    <mergeCell ref="B3:R3"/>
    <mergeCell ref="B4:R4"/>
    <mergeCell ref="B5:R5"/>
    <mergeCell ref="D9:M11"/>
    <mergeCell ref="D13:M14"/>
    <mergeCell ref="D44:O44"/>
    <mergeCell ref="B6:R6"/>
    <mergeCell ref="D20:M22"/>
    <mergeCell ref="D29:P29"/>
    <mergeCell ref="D30:P30"/>
    <mergeCell ref="D40:F41"/>
    <mergeCell ref="G40:P41"/>
    <mergeCell ref="D16:M18"/>
    <mergeCell ref="D24:M27"/>
  </mergeCells>
  <dataValidations count="3">
    <dataValidation type="list" showInputMessage="1" showErrorMessage="1" sqref="N34 G38 N38 G36 G34 O24">
      <formula1>$B$57:$B$59</formula1>
    </dataValidation>
    <dataValidation type="list" allowBlank="1" showInputMessage="1" showErrorMessage="1" sqref="G39">
      <formula1>UniversalSubscription</formula1>
    </dataValidation>
    <dataValidation type="list" showInputMessage="1" showErrorMessage="1" sqref="N39">
      <formula1>UniversalSubscription</formula1>
    </dataValidation>
  </dataValidations>
  <hyperlinks>
    <hyperlink ref="K54" location="'Refuse Composition'!A1" display="Next Page"/>
    <hyperlink ref="Q54" location="'Community Overiew'!A1" display="Previous Page"/>
    <hyperlink ref="P44" location="'Program Summaries'!A1" display="Program Summaries"/>
    <hyperlink ref="P43" location="'User Guide'!A1" display="Definitions"/>
  </hyperlinks>
  <pageMargins left="0.7" right="0.7" top="0.75" bottom="0.75" header="0.3" footer="0.3"/>
  <pageSetup scale="70"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sheetPr>
    <tabColor theme="6"/>
    <pageSetUpPr fitToPage="1"/>
  </sheetPr>
  <dimension ref="A1:Z51"/>
  <sheetViews>
    <sheetView zoomScale="90" zoomScaleNormal="90" zoomScaleSheetLayoutView="100" workbookViewId="0">
      <selection activeCell="S23" sqref="S23"/>
    </sheetView>
  </sheetViews>
  <sheetFormatPr defaultRowHeight="15"/>
  <cols>
    <col min="1" max="1" width="5.28515625" style="189" customWidth="1"/>
    <col min="2" max="3" width="9.140625" style="189" customWidth="1"/>
    <col min="4" max="4" width="10.85546875" style="189" customWidth="1"/>
    <col min="5" max="6" width="9.140625" style="189" customWidth="1"/>
    <col min="7" max="7" width="7.140625" style="189" customWidth="1"/>
    <col min="8" max="8" width="9.140625" style="189"/>
    <col min="9" max="9" width="9.85546875" style="190" bestFit="1" customWidth="1"/>
    <col min="10" max="11" width="5.5703125" style="190" customWidth="1"/>
    <col min="12" max="12" width="9.85546875" style="190" bestFit="1" customWidth="1"/>
    <col min="13" max="14" width="5.5703125" style="190" customWidth="1"/>
    <col min="15" max="15" width="13.5703125" style="190" customWidth="1"/>
    <col min="16" max="17" width="5.5703125" style="190" customWidth="1"/>
    <col min="18" max="18" width="13.5703125" style="190" customWidth="1"/>
    <col min="19" max="19" width="9.140625" style="190" customWidth="1"/>
    <col min="20" max="20" width="5.140625" style="190" customWidth="1"/>
    <col min="21" max="21" width="7.140625" style="190" customWidth="1"/>
    <col min="22" max="22" width="9.140625" style="191" hidden="1" customWidth="1"/>
    <col min="23" max="25" width="9.140625" style="190" customWidth="1"/>
    <col min="26" max="16384" width="9.140625" style="190"/>
  </cols>
  <sheetData>
    <row r="1" spans="1:20" ht="15.75" thickBot="1"/>
    <row r="2" spans="1:20">
      <c r="B2" s="192"/>
      <c r="C2" s="193"/>
      <c r="D2" s="193"/>
      <c r="E2" s="193"/>
      <c r="F2" s="193"/>
      <c r="G2" s="193"/>
      <c r="H2" s="193"/>
      <c r="I2" s="193"/>
      <c r="J2" s="193"/>
      <c r="K2" s="193"/>
      <c r="L2" s="193"/>
      <c r="M2" s="193"/>
      <c r="N2" s="193"/>
      <c r="O2" s="193"/>
      <c r="P2" s="193"/>
      <c r="Q2" s="193"/>
      <c r="R2" s="193"/>
      <c r="S2" s="193"/>
      <c r="T2" s="194"/>
    </row>
    <row r="3" spans="1:20" ht="18.75">
      <c r="A3" s="195"/>
      <c r="B3" s="425" t="s">
        <v>304</v>
      </c>
      <c r="C3" s="426"/>
      <c r="D3" s="426"/>
      <c r="E3" s="426"/>
      <c r="F3" s="426"/>
      <c r="G3" s="426"/>
      <c r="H3" s="426"/>
      <c r="I3" s="426"/>
      <c r="J3" s="426"/>
      <c r="K3" s="426"/>
      <c r="L3" s="426"/>
      <c r="M3" s="426"/>
      <c r="N3" s="426"/>
      <c r="O3" s="426"/>
      <c r="P3" s="426"/>
      <c r="Q3" s="426"/>
      <c r="R3" s="426"/>
      <c r="S3" s="426"/>
      <c r="T3" s="196"/>
    </row>
    <row r="4" spans="1:20" ht="18.75">
      <c r="A4" s="195"/>
      <c r="B4" s="427" t="s">
        <v>266</v>
      </c>
      <c r="C4" s="428"/>
      <c r="D4" s="428"/>
      <c r="E4" s="428"/>
      <c r="F4" s="428"/>
      <c r="G4" s="428"/>
      <c r="H4" s="428"/>
      <c r="I4" s="428"/>
      <c r="J4" s="428"/>
      <c r="K4" s="428"/>
      <c r="L4" s="428"/>
      <c r="M4" s="428"/>
      <c r="N4" s="428"/>
      <c r="O4" s="428"/>
      <c r="P4" s="428"/>
      <c r="Q4" s="428"/>
      <c r="R4" s="428"/>
      <c r="S4" s="428"/>
      <c r="T4" s="429"/>
    </row>
    <row r="5" spans="1:20" ht="15.75">
      <c r="B5" s="427" t="s">
        <v>149</v>
      </c>
      <c r="C5" s="428"/>
      <c r="D5" s="428"/>
      <c r="E5" s="428"/>
      <c r="F5" s="428"/>
      <c r="G5" s="428"/>
      <c r="H5" s="428"/>
      <c r="I5" s="428"/>
      <c r="J5" s="428"/>
      <c r="K5" s="428"/>
      <c r="L5" s="428"/>
      <c r="M5" s="428"/>
      <c r="N5" s="428"/>
      <c r="O5" s="428"/>
      <c r="P5" s="428"/>
      <c r="Q5" s="428"/>
      <c r="R5" s="428"/>
      <c r="S5" s="428"/>
      <c r="T5" s="429"/>
    </row>
    <row r="6" spans="1:20" ht="15.75" customHeight="1" thickBot="1">
      <c r="B6" s="430" t="s">
        <v>267</v>
      </c>
      <c r="C6" s="431"/>
      <c r="D6" s="431"/>
      <c r="E6" s="431"/>
      <c r="F6" s="431"/>
      <c r="G6" s="431"/>
      <c r="H6" s="431"/>
      <c r="I6" s="431"/>
      <c r="J6" s="431"/>
      <c r="K6" s="431"/>
      <c r="L6" s="431"/>
      <c r="M6" s="431"/>
      <c r="N6" s="431"/>
      <c r="O6" s="431"/>
      <c r="P6" s="431"/>
      <c r="Q6" s="431"/>
      <c r="R6" s="431"/>
      <c r="S6" s="431"/>
      <c r="T6" s="432"/>
    </row>
    <row r="7" spans="1:20" ht="15.75" thickBot="1">
      <c r="B7" s="197"/>
      <c r="C7" s="197"/>
      <c r="D7" s="197"/>
      <c r="E7" s="197"/>
      <c r="F7" s="197"/>
      <c r="G7" s="197"/>
      <c r="H7" s="197"/>
      <c r="I7" s="198"/>
      <c r="J7" s="198"/>
      <c r="K7" s="198"/>
      <c r="L7" s="198"/>
      <c r="M7" s="198"/>
      <c r="N7" s="198"/>
      <c r="O7" s="198"/>
      <c r="P7" s="198"/>
      <c r="Q7" s="198"/>
      <c r="R7" s="198"/>
      <c r="S7" s="198"/>
      <c r="T7" s="189"/>
    </row>
    <row r="8" spans="1:20" ht="15" customHeight="1">
      <c r="B8" s="199"/>
      <c r="C8" s="200"/>
      <c r="D8" s="201"/>
      <c r="E8" s="202"/>
      <c r="F8" s="202"/>
      <c r="G8" s="203"/>
      <c r="H8" s="203"/>
      <c r="I8" s="204"/>
      <c r="J8" s="205"/>
      <c r="K8" s="205"/>
      <c r="L8" s="204"/>
      <c r="M8" s="203"/>
      <c r="N8" s="203"/>
      <c r="O8" s="206"/>
      <c r="P8" s="207"/>
      <c r="Q8" s="207"/>
      <c r="R8" s="208"/>
      <c r="S8" s="209"/>
      <c r="T8" s="194"/>
    </row>
    <row r="9" spans="1:20" ht="15" customHeight="1">
      <c r="B9" s="210"/>
      <c r="C9" s="211" t="s">
        <v>0</v>
      </c>
      <c r="D9" s="433" t="s">
        <v>305</v>
      </c>
      <c r="E9" s="433"/>
      <c r="F9" s="433"/>
      <c r="G9" s="433"/>
      <c r="H9" s="433"/>
      <c r="I9" s="433"/>
      <c r="J9" s="433"/>
      <c r="K9" s="433"/>
      <c r="L9" s="433"/>
      <c r="M9" s="433"/>
      <c r="N9" s="433"/>
      <c r="O9" s="433"/>
      <c r="P9" s="433"/>
      <c r="Q9" s="433"/>
      <c r="R9" s="433"/>
      <c r="S9" s="433"/>
      <c r="T9" s="212"/>
    </row>
    <row r="10" spans="1:20">
      <c r="B10" s="210"/>
      <c r="C10" s="109"/>
      <c r="D10" s="433"/>
      <c r="E10" s="433"/>
      <c r="F10" s="433"/>
      <c r="G10" s="433"/>
      <c r="H10" s="433"/>
      <c r="I10" s="433"/>
      <c r="J10" s="433"/>
      <c r="K10" s="433"/>
      <c r="L10" s="433"/>
      <c r="M10" s="433"/>
      <c r="N10" s="433"/>
      <c r="O10" s="433"/>
      <c r="P10" s="433"/>
      <c r="Q10" s="433"/>
      <c r="R10" s="433"/>
      <c r="S10" s="433"/>
      <c r="T10" s="212"/>
    </row>
    <row r="11" spans="1:20" ht="15" customHeight="1">
      <c r="B11" s="210"/>
      <c r="C11" s="211"/>
      <c r="D11" s="433"/>
      <c r="E11" s="433"/>
      <c r="F11" s="433"/>
      <c r="G11" s="433"/>
      <c r="H11" s="433"/>
      <c r="I11" s="433"/>
      <c r="J11" s="433"/>
      <c r="K11" s="433"/>
      <c r="L11" s="433"/>
      <c r="M11" s="433"/>
      <c r="N11" s="433"/>
      <c r="O11" s="433"/>
      <c r="P11" s="433"/>
      <c r="Q11" s="433"/>
      <c r="R11" s="433"/>
      <c r="S11" s="433"/>
      <c r="T11" s="212"/>
    </row>
    <row r="12" spans="1:20" ht="15" customHeight="1">
      <c r="B12" s="210"/>
      <c r="C12" s="211"/>
      <c r="D12" s="433"/>
      <c r="E12" s="433"/>
      <c r="F12" s="433"/>
      <c r="G12" s="433"/>
      <c r="H12" s="433"/>
      <c r="I12" s="433"/>
      <c r="J12" s="433"/>
      <c r="K12" s="433"/>
      <c r="L12" s="433"/>
      <c r="M12" s="433"/>
      <c r="N12" s="433"/>
      <c r="O12" s="433"/>
      <c r="P12" s="433"/>
      <c r="Q12" s="433"/>
      <c r="R12" s="433"/>
      <c r="S12" s="433"/>
      <c r="T12" s="212"/>
    </row>
    <row r="13" spans="1:20" ht="15" customHeight="1">
      <c r="B13" s="210"/>
      <c r="C13" s="211"/>
      <c r="D13" s="433"/>
      <c r="E13" s="433"/>
      <c r="F13" s="433"/>
      <c r="G13" s="433"/>
      <c r="H13" s="433"/>
      <c r="I13" s="433"/>
      <c r="J13" s="433"/>
      <c r="K13" s="433"/>
      <c r="L13" s="433"/>
      <c r="M13" s="433"/>
      <c r="N13" s="433"/>
      <c r="O13" s="433"/>
      <c r="P13" s="433"/>
      <c r="Q13" s="433"/>
      <c r="R13" s="433"/>
      <c r="S13" s="433"/>
      <c r="T13" s="212"/>
    </row>
    <row r="14" spans="1:20" ht="15" customHeight="1">
      <c r="B14" s="210"/>
      <c r="C14" s="211"/>
      <c r="D14" s="433"/>
      <c r="E14" s="433"/>
      <c r="F14" s="433"/>
      <c r="G14" s="433"/>
      <c r="H14" s="433"/>
      <c r="I14" s="433"/>
      <c r="J14" s="433"/>
      <c r="K14" s="433"/>
      <c r="L14" s="433"/>
      <c r="M14" s="433"/>
      <c r="N14" s="433"/>
      <c r="O14" s="433"/>
      <c r="P14" s="433"/>
      <c r="Q14" s="433"/>
      <c r="R14" s="433"/>
      <c r="S14" s="433"/>
      <c r="T14" s="212"/>
    </row>
    <row r="15" spans="1:20" ht="6" customHeight="1">
      <c r="B15" s="210"/>
      <c r="C15" s="211"/>
      <c r="D15" s="213"/>
      <c r="E15" s="114"/>
      <c r="F15" s="213"/>
      <c r="G15" s="213"/>
      <c r="H15" s="213"/>
      <c r="I15" s="110"/>
      <c r="J15" s="111"/>
      <c r="K15" s="111"/>
      <c r="L15" s="110"/>
      <c r="M15" s="213"/>
      <c r="N15" s="213"/>
      <c r="O15" s="106"/>
      <c r="P15" s="105"/>
      <c r="Q15" s="105"/>
      <c r="R15" s="214"/>
      <c r="S15" s="109"/>
      <c r="T15" s="212"/>
    </row>
    <row r="16" spans="1:20" ht="15" customHeight="1">
      <c r="B16" s="210"/>
      <c r="C16" s="109"/>
      <c r="D16" s="138"/>
      <c r="E16" s="138"/>
      <c r="F16" s="138"/>
      <c r="G16" s="138"/>
      <c r="H16" s="138"/>
      <c r="I16" s="48" t="s">
        <v>306</v>
      </c>
      <c r="J16" s="138"/>
      <c r="K16" s="138"/>
      <c r="L16" s="48" t="s">
        <v>307</v>
      </c>
      <c r="M16" s="138"/>
      <c r="N16" s="109"/>
      <c r="O16" s="48" t="s">
        <v>308</v>
      </c>
      <c r="P16" s="48"/>
      <c r="Q16" s="48"/>
      <c r="R16" s="48"/>
      <c r="S16" s="109"/>
      <c r="T16" s="212"/>
    </row>
    <row r="17" spans="2:22" ht="15" customHeight="1">
      <c r="B17" s="210"/>
      <c r="C17" s="109"/>
      <c r="D17" s="138"/>
      <c r="E17" s="138"/>
      <c r="F17" s="138"/>
      <c r="G17" s="138"/>
      <c r="H17" s="138"/>
      <c r="I17" s="48" t="s">
        <v>309</v>
      </c>
      <c r="J17" s="138"/>
      <c r="K17" s="138"/>
      <c r="L17" s="48" t="s">
        <v>310</v>
      </c>
      <c r="M17" s="138"/>
      <c r="N17" s="109"/>
      <c r="O17" s="48" t="s">
        <v>311</v>
      </c>
      <c r="P17" s="48"/>
      <c r="Q17" s="48"/>
      <c r="R17" s="48"/>
      <c r="S17" s="109"/>
      <c r="T17" s="212"/>
    </row>
    <row r="18" spans="2:22" ht="15" customHeight="1">
      <c r="B18" s="210"/>
      <c r="C18" s="211"/>
      <c r="D18" s="215"/>
      <c r="E18" s="213"/>
      <c r="F18" s="213"/>
      <c r="G18" s="213"/>
      <c r="H18" s="213"/>
      <c r="I18" s="48" t="s">
        <v>312</v>
      </c>
      <c r="J18" s="216"/>
      <c r="K18" s="48"/>
      <c r="L18" s="217" t="s">
        <v>313</v>
      </c>
      <c r="M18" s="216"/>
      <c r="N18" s="48"/>
      <c r="O18" s="48" t="s">
        <v>314</v>
      </c>
      <c r="P18" s="109"/>
      <c r="Q18" s="109"/>
      <c r="R18" s="109"/>
      <c r="S18" s="109"/>
      <c r="T18" s="212"/>
    </row>
    <row r="19" spans="2:22" ht="15" customHeight="1">
      <c r="B19" s="210"/>
      <c r="C19" s="211"/>
      <c r="D19" s="215"/>
      <c r="E19" s="213"/>
      <c r="F19" s="213"/>
      <c r="G19" s="213"/>
      <c r="H19" s="213"/>
      <c r="I19" s="48"/>
      <c r="J19" s="216"/>
      <c r="K19" s="48"/>
      <c r="L19" s="217" t="s">
        <v>315</v>
      </c>
      <c r="M19" s="216"/>
      <c r="N19" s="48"/>
      <c r="O19" s="48"/>
      <c r="P19" s="109"/>
      <c r="Q19" s="109"/>
      <c r="R19" s="109"/>
      <c r="S19" s="109"/>
      <c r="T19" s="212"/>
    </row>
    <row r="20" spans="2:22" ht="6" customHeight="1" thickBot="1">
      <c r="B20" s="210"/>
      <c r="C20" s="211"/>
      <c r="D20" s="215"/>
      <c r="E20" s="213"/>
      <c r="F20" s="213"/>
      <c r="G20" s="213"/>
      <c r="H20" s="213"/>
      <c r="I20" s="48"/>
      <c r="J20" s="216"/>
      <c r="K20" s="48"/>
      <c r="L20" s="217"/>
      <c r="M20" s="216"/>
      <c r="N20" s="48"/>
      <c r="O20" s="48"/>
      <c r="P20" s="109"/>
      <c r="Q20" s="109"/>
      <c r="R20" s="109"/>
      <c r="S20" s="109"/>
      <c r="T20" s="212"/>
    </row>
    <row r="21" spans="2:22" ht="15" customHeight="1" thickBot="1">
      <c r="B21" s="210"/>
      <c r="C21" s="218" t="s">
        <v>322</v>
      </c>
      <c r="D21" s="114"/>
      <c r="E21" s="219" t="s">
        <v>342</v>
      </c>
      <c r="F21" s="138"/>
      <c r="G21" s="213"/>
      <c r="H21" s="213"/>
      <c r="I21" s="220">
        <f>13.4%*(16.4%+25.8%+13.4%)</f>
        <v>7.4504000000000015E-2</v>
      </c>
      <c r="J21" s="111"/>
      <c r="K21" s="111"/>
      <c r="L21" s="254"/>
      <c r="M21" s="221"/>
      <c r="N21" s="213"/>
      <c r="O21" s="104">
        <f>L21*'Drop-Off Programs'!O$20</f>
        <v>0</v>
      </c>
      <c r="P21" s="105"/>
      <c r="Q21" s="105"/>
      <c r="R21" s="105"/>
      <c r="S21" s="109"/>
      <c r="T21" s="212"/>
      <c r="V21" s="191">
        <f>'Drop-Off Programs'!G34</f>
        <v>0</v>
      </c>
    </row>
    <row r="22" spans="2:22" ht="6" customHeight="1" thickBot="1">
      <c r="B22" s="210"/>
      <c r="C22" s="211"/>
      <c r="D22" s="109"/>
      <c r="E22" s="109"/>
      <c r="F22" s="213"/>
      <c r="G22" s="213"/>
      <c r="H22" s="213"/>
      <c r="I22" s="110"/>
      <c r="J22" s="111"/>
      <c r="K22" s="111"/>
      <c r="L22" s="222"/>
      <c r="M22" s="213"/>
      <c r="N22" s="213"/>
      <c r="O22" s="106"/>
      <c r="P22" s="105"/>
      <c r="Q22" s="105"/>
      <c r="R22" s="105"/>
      <c r="S22" s="109"/>
      <c r="T22" s="212"/>
    </row>
    <row r="23" spans="2:22" ht="15.75" thickBot="1">
      <c r="B23" s="210"/>
      <c r="C23" s="218"/>
      <c r="D23" s="114"/>
      <c r="E23" s="219" t="s">
        <v>343</v>
      </c>
      <c r="F23" s="138"/>
      <c r="G23" s="213"/>
      <c r="H23" s="213"/>
      <c r="I23" s="220">
        <f>13.4%-I21</f>
        <v>5.9495999999999993E-2</v>
      </c>
      <c r="J23" s="111"/>
      <c r="K23" s="111"/>
      <c r="L23" s="254"/>
      <c r="M23" s="221"/>
      <c r="N23" s="213"/>
      <c r="O23" s="104">
        <f>L23*'Drop-Off Programs'!O$20</f>
        <v>0</v>
      </c>
      <c r="P23" s="105"/>
      <c r="Q23" s="105"/>
      <c r="R23" s="105"/>
      <c r="S23" s="109"/>
      <c r="T23" s="212"/>
      <c r="V23" s="191">
        <f>'Drop-Off Programs'!N34</f>
        <v>0</v>
      </c>
    </row>
    <row r="24" spans="2:22" ht="6" customHeight="1" thickBot="1">
      <c r="B24" s="210"/>
      <c r="C24" s="211"/>
      <c r="D24" s="109"/>
      <c r="E24" s="109"/>
      <c r="F24" s="213"/>
      <c r="G24" s="213"/>
      <c r="H24" s="213"/>
      <c r="I24" s="110"/>
      <c r="J24" s="111"/>
      <c r="K24" s="111"/>
      <c r="L24" s="222"/>
      <c r="M24" s="213"/>
      <c r="N24" s="213"/>
      <c r="O24" s="106"/>
      <c r="P24" s="105"/>
      <c r="Q24" s="105"/>
      <c r="R24" s="105"/>
      <c r="S24" s="109"/>
      <c r="T24" s="212"/>
    </row>
    <row r="25" spans="2:22" ht="15.75" thickBot="1">
      <c r="B25" s="210"/>
      <c r="C25" s="215" t="s">
        <v>223</v>
      </c>
      <c r="D25" s="114"/>
      <c r="E25" s="219" t="s">
        <v>224</v>
      </c>
      <c r="F25" s="138"/>
      <c r="G25" s="213"/>
      <c r="H25" s="213"/>
      <c r="I25" s="220">
        <v>0.107</v>
      </c>
      <c r="J25" s="111"/>
      <c r="K25" s="111"/>
      <c r="L25" s="254"/>
      <c r="M25" s="221"/>
      <c r="N25" s="213"/>
      <c r="O25" s="104">
        <f>L25*'Drop-Off Programs'!O$20</f>
        <v>0</v>
      </c>
      <c r="P25" s="105"/>
      <c r="Q25" s="105"/>
      <c r="R25" s="105"/>
      <c r="S25" s="109"/>
      <c r="T25" s="212"/>
      <c r="V25" s="191">
        <f>'Drop-Off Programs'!G36</f>
        <v>0</v>
      </c>
    </row>
    <row r="26" spans="2:22" ht="6" customHeight="1" thickBot="1">
      <c r="B26" s="210"/>
      <c r="C26" s="211"/>
      <c r="D26" s="109"/>
      <c r="E26" s="109"/>
      <c r="F26" s="213"/>
      <c r="G26" s="213"/>
      <c r="H26" s="213"/>
      <c r="I26" s="110"/>
      <c r="J26" s="111"/>
      <c r="K26" s="111"/>
      <c r="L26" s="222"/>
      <c r="M26" s="213"/>
      <c r="N26" s="213"/>
      <c r="O26" s="106"/>
      <c r="P26" s="105"/>
      <c r="Q26" s="105"/>
      <c r="R26" s="105"/>
      <c r="S26" s="109"/>
      <c r="T26" s="212"/>
    </row>
    <row r="27" spans="2:22" ht="15.75" thickBot="1">
      <c r="B27" s="210"/>
      <c r="C27" s="215" t="s">
        <v>3</v>
      </c>
      <c r="D27" s="114"/>
      <c r="E27" s="219" t="s">
        <v>323</v>
      </c>
      <c r="F27" s="109"/>
      <c r="G27" s="109"/>
      <c r="H27" s="109"/>
      <c r="I27" s="220">
        <v>2.1000000000000001E-2</v>
      </c>
      <c r="J27" s="111"/>
      <c r="K27" s="111"/>
      <c r="L27" s="254"/>
      <c r="M27" s="223"/>
      <c r="N27" s="213"/>
      <c r="O27" s="104">
        <f>L27*'Drop-Off Programs'!O$20</f>
        <v>0</v>
      </c>
      <c r="P27" s="105"/>
      <c r="Q27" s="105"/>
      <c r="R27" s="105"/>
      <c r="S27" s="109"/>
      <c r="T27" s="212"/>
      <c r="V27" s="191">
        <f>'Drop-Off Programs'!O24</f>
        <v>0</v>
      </c>
    </row>
    <row r="28" spans="2:22" ht="6" customHeight="1" thickBot="1">
      <c r="B28" s="210"/>
      <c r="C28" s="109"/>
      <c r="D28" s="138"/>
      <c r="E28" s="138"/>
      <c r="F28" s="109"/>
      <c r="G28" s="109"/>
      <c r="H28" s="109"/>
      <c r="I28" s="110"/>
      <c r="J28" s="111"/>
      <c r="K28" s="111"/>
      <c r="L28" s="222"/>
      <c r="M28" s="109"/>
      <c r="N28" s="213"/>
      <c r="O28" s="106"/>
      <c r="P28" s="105"/>
      <c r="Q28" s="105"/>
      <c r="R28" s="105"/>
      <c r="S28" s="109"/>
      <c r="T28" s="212"/>
    </row>
    <row r="29" spans="2:22" ht="15.75" thickBot="1">
      <c r="B29" s="210"/>
      <c r="C29" s="109"/>
      <c r="D29" s="114"/>
      <c r="E29" s="114" t="s">
        <v>316</v>
      </c>
      <c r="F29" s="109"/>
      <c r="G29" s="109"/>
      <c r="H29" s="109"/>
      <c r="I29" s="220">
        <v>1.4E-2</v>
      </c>
      <c r="J29" s="111"/>
      <c r="K29" s="111"/>
      <c r="L29" s="254"/>
      <c r="M29" s="109"/>
      <c r="N29" s="213"/>
      <c r="O29" s="104">
        <f>L29*'Drop-Off Programs'!O$20</f>
        <v>0</v>
      </c>
      <c r="P29" s="105"/>
      <c r="Q29" s="105"/>
      <c r="R29" s="105"/>
      <c r="S29" s="109"/>
      <c r="T29" s="212"/>
      <c r="V29" s="191">
        <f>'Drop-Off Programs'!G38</f>
        <v>0</v>
      </c>
    </row>
    <row r="30" spans="2:22" ht="6" customHeight="1" thickBot="1">
      <c r="B30" s="210"/>
      <c r="C30" s="211"/>
      <c r="D30" s="215"/>
      <c r="E30" s="215"/>
      <c r="F30" s="109"/>
      <c r="G30" s="109"/>
      <c r="H30" s="109"/>
      <c r="I30" s="110"/>
      <c r="J30" s="111"/>
      <c r="K30" s="111"/>
      <c r="L30" s="222"/>
      <c r="M30" s="109"/>
      <c r="N30" s="109"/>
      <c r="O30" s="47"/>
      <c r="P30" s="105"/>
      <c r="Q30" s="105"/>
      <c r="R30" s="105"/>
      <c r="S30" s="109"/>
      <c r="T30" s="212"/>
    </row>
    <row r="31" spans="2:22" ht="15.75" thickBot="1">
      <c r="B31" s="210"/>
      <c r="C31" s="109"/>
      <c r="D31" s="114"/>
      <c r="E31" s="114" t="s">
        <v>12</v>
      </c>
      <c r="F31" s="109"/>
      <c r="G31" s="109"/>
      <c r="H31" s="109"/>
      <c r="I31" s="220">
        <v>1.2999999999999999E-2</v>
      </c>
      <c r="J31" s="111"/>
      <c r="K31" s="111"/>
      <c r="L31" s="254"/>
      <c r="M31" s="109"/>
      <c r="N31" s="213"/>
      <c r="O31" s="104">
        <f>L31*'Drop-Off Programs'!O$20</f>
        <v>0</v>
      </c>
      <c r="P31" s="105"/>
      <c r="Q31" s="105"/>
      <c r="R31" s="105"/>
      <c r="S31" s="109"/>
      <c r="T31" s="212"/>
      <c r="V31" s="191">
        <f>'Drop-Off Programs'!N38</f>
        <v>0</v>
      </c>
    </row>
    <row r="32" spans="2:22" ht="6" customHeight="1" thickBot="1">
      <c r="B32" s="210"/>
      <c r="C32" s="211"/>
      <c r="D32" s="215"/>
      <c r="E32" s="215"/>
      <c r="F32" s="109"/>
      <c r="G32" s="109"/>
      <c r="H32" s="109"/>
      <c r="I32" s="110"/>
      <c r="J32" s="111"/>
      <c r="K32" s="111"/>
      <c r="L32" s="110"/>
      <c r="M32" s="109"/>
      <c r="N32" s="109"/>
      <c r="O32" s="47"/>
      <c r="P32" s="105"/>
      <c r="Q32" s="105"/>
      <c r="R32" s="105"/>
      <c r="S32" s="109"/>
      <c r="T32" s="212"/>
    </row>
    <row r="33" spans="2:22" ht="15.75" thickBot="1">
      <c r="B33" s="210"/>
      <c r="C33" s="224" t="s">
        <v>346</v>
      </c>
      <c r="D33" s="215"/>
      <c r="E33" s="215"/>
      <c r="F33" s="109"/>
      <c r="G33" s="109"/>
      <c r="H33" s="109"/>
      <c r="I33" s="107">
        <f>SUM(I21:I31)</f>
        <v>0.28900000000000003</v>
      </c>
      <c r="J33" s="108"/>
      <c r="K33" s="108"/>
      <c r="L33" s="107">
        <f>SUM(L21:L31)</f>
        <v>0</v>
      </c>
      <c r="M33" s="109"/>
      <c r="N33" s="109"/>
      <c r="O33" s="104">
        <f>SUM(O21:O31)</f>
        <v>0</v>
      </c>
      <c r="P33" s="105"/>
      <c r="Q33" s="105"/>
      <c r="R33" s="105"/>
      <c r="S33" s="225"/>
      <c r="T33" s="212"/>
    </row>
    <row r="34" spans="2:22" ht="15.75" thickBot="1">
      <c r="B34" s="210"/>
      <c r="C34" s="224"/>
      <c r="D34" s="215"/>
      <c r="E34" s="215"/>
      <c r="F34" s="109"/>
      <c r="G34" s="109"/>
      <c r="H34" s="109"/>
      <c r="I34" s="119"/>
      <c r="J34" s="117"/>
      <c r="K34" s="117"/>
      <c r="L34" s="119"/>
      <c r="M34" s="118"/>
      <c r="N34" s="118"/>
      <c r="O34" s="120"/>
      <c r="P34" s="105"/>
      <c r="Q34" s="105"/>
      <c r="R34" s="105"/>
      <c r="S34" s="225"/>
      <c r="T34" s="212"/>
    </row>
    <row r="35" spans="2:22" ht="15.75" thickBot="1">
      <c r="B35" s="210"/>
      <c r="C35" s="215" t="s">
        <v>317</v>
      </c>
      <c r="D35" s="215"/>
      <c r="E35" s="109"/>
      <c r="F35" s="109"/>
      <c r="G35" s="109"/>
      <c r="H35" s="109"/>
      <c r="I35" s="112">
        <f>I37-I33</f>
        <v>0.71099999999999997</v>
      </c>
      <c r="J35" s="108"/>
      <c r="K35" s="108"/>
      <c r="L35" s="112">
        <f>L37-L33</f>
        <v>1</v>
      </c>
      <c r="M35" s="109"/>
      <c r="N35" s="109"/>
      <c r="O35" s="104">
        <f>O37-O33</f>
        <v>0</v>
      </c>
      <c r="P35" s="105"/>
      <c r="Q35" s="105"/>
      <c r="R35" s="105"/>
      <c r="S35" s="109"/>
      <c r="T35" s="212"/>
    </row>
    <row r="36" spans="2:22" ht="6" customHeight="1" thickBot="1">
      <c r="B36" s="210"/>
      <c r="C36" s="211"/>
      <c r="D36" s="215"/>
      <c r="E36" s="215"/>
      <c r="F36" s="109"/>
      <c r="G36" s="109"/>
      <c r="H36" s="109"/>
      <c r="I36" s="110"/>
      <c r="J36" s="111"/>
      <c r="K36" s="111"/>
      <c r="L36" s="110"/>
      <c r="M36" s="109"/>
      <c r="N36" s="109"/>
      <c r="O36" s="47"/>
      <c r="P36" s="105"/>
      <c r="Q36" s="105"/>
      <c r="R36" s="105"/>
      <c r="S36" s="109"/>
      <c r="T36" s="212"/>
    </row>
    <row r="37" spans="2:22" ht="15.75" thickBot="1">
      <c r="B37" s="210"/>
      <c r="C37" s="215" t="s">
        <v>318</v>
      </c>
      <c r="D37" s="215"/>
      <c r="E37" s="109"/>
      <c r="F37" s="109"/>
      <c r="G37" s="109"/>
      <c r="H37" s="109"/>
      <c r="I37" s="112">
        <v>1</v>
      </c>
      <c r="J37" s="108"/>
      <c r="K37" s="108"/>
      <c r="L37" s="112">
        <v>1</v>
      </c>
      <c r="M37" s="109"/>
      <c r="N37" s="109"/>
      <c r="O37" s="104">
        <f>L37*'Drop-Off Programs'!O$20</f>
        <v>0</v>
      </c>
      <c r="P37" s="105"/>
      <c r="Q37" s="105"/>
      <c r="R37" s="105"/>
      <c r="S37" s="109"/>
      <c r="T37" s="212"/>
    </row>
    <row r="38" spans="2:22" ht="15" customHeight="1" thickBot="1">
      <c r="B38" s="226"/>
      <c r="C38" s="227"/>
      <c r="D38" s="228"/>
      <c r="E38" s="229"/>
      <c r="F38" s="229"/>
      <c r="G38" s="230"/>
      <c r="H38" s="230"/>
      <c r="I38" s="231"/>
      <c r="J38" s="232"/>
      <c r="K38" s="232"/>
      <c r="L38" s="231"/>
      <c r="M38" s="230"/>
      <c r="N38" s="230"/>
      <c r="O38" s="233"/>
      <c r="P38" s="234"/>
      <c r="Q38" s="234"/>
      <c r="R38" s="234"/>
      <c r="S38" s="235"/>
      <c r="T38" s="212"/>
    </row>
    <row r="39" spans="2:22" ht="15.75" thickBot="1">
      <c r="B39" s="226"/>
      <c r="C39" s="236" t="s">
        <v>1</v>
      </c>
      <c r="D39" s="236" t="s">
        <v>340</v>
      </c>
      <c r="E39" s="211"/>
      <c r="F39" s="211"/>
      <c r="G39" s="213"/>
      <c r="H39" s="213"/>
      <c r="I39" s="138"/>
      <c r="J39" s="138"/>
      <c r="K39" s="138"/>
      <c r="L39" s="138"/>
      <c r="M39" s="138"/>
      <c r="N39" s="138"/>
      <c r="O39" s="138"/>
      <c r="P39" s="138"/>
      <c r="Q39" s="138"/>
      <c r="R39" s="255">
        <v>0.2</v>
      </c>
      <c r="S39" s="235"/>
      <c r="T39" s="212"/>
      <c r="V39" s="190"/>
    </row>
    <row r="40" spans="2:22" ht="6" customHeight="1">
      <c r="B40" s="226"/>
      <c r="C40" s="227"/>
      <c r="D40" s="228"/>
      <c r="E40" s="229"/>
      <c r="F40" s="229"/>
      <c r="G40" s="230"/>
      <c r="H40" s="230"/>
      <c r="I40" s="231"/>
      <c r="J40" s="232"/>
      <c r="K40" s="232"/>
      <c r="L40" s="231"/>
      <c r="M40" s="230"/>
      <c r="N40" s="230"/>
      <c r="O40" s="233"/>
      <c r="P40" s="234"/>
      <c r="Q40" s="234"/>
      <c r="R40" s="234"/>
      <c r="S40" s="235"/>
      <c r="T40" s="212"/>
    </row>
    <row r="41" spans="2:22" ht="15" customHeight="1">
      <c r="B41" s="226"/>
      <c r="C41" s="227"/>
      <c r="D41" s="228"/>
      <c r="E41" s="229"/>
      <c r="F41" s="229"/>
      <c r="G41" s="230"/>
      <c r="H41" s="230"/>
      <c r="I41" s="231"/>
      <c r="J41" s="232"/>
      <c r="K41" s="232"/>
      <c r="L41" s="231"/>
      <c r="M41" s="230"/>
      <c r="N41" s="230"/>
      <c r="O41" s="233"/>
      <c r="P41" s="234"/>
      <c r="Q41" s="234"/>
      <c r="R41" s="234"/>
      <c r="S41" s="235"/>
      <c r="T41" s="212"/>
    </row>
    <row r="42" spans="2:22">
      <c r="B42" s="226"/>
      <c r="C42" s="237" t="s">
        <v>319</v>
      </c>
      <c r="D42" s="238"/>
      <c r="E42" s="239"/>
      <c r="F42" s="239"/>
      <c r="G42" s="239"/>
      <c r="H42" s="239"/>
      <c r="I42" s="240"/>
      <c r="J42" s="239"/>
      <c r="K42" s="239"/>
      <c r="L42" s="239"/>
      <c r="M42" s="239"/>
      <c r="N42" s="239"/>
      <c r="O42" s="239"/>
      <c r="P42" s="239"/>
      <c r="Q42" s="239"/>
      <c r="R42" s="239"/>
      <c r="S42" s="109"/>
      <c r="T42" s="212"/>
    </row>
    <row r="43" spans="2:22">
      <c r="B43" s="226"/>
      <c r="C43" s="241" t="s">
        <v>320</v>
      </c>
      <c r="D43" s="242"/>
      <c r="E43" s="239"/>
      <c r="F43" s="239"/>
      <c r="G43" s="239"/>
      <c r="H43" s="239"/>
      <c r="I43" s="240"/>
      <c r="J43" s="239"/>
      <c r="K43" s="239"/>
      <c r="L43" s="239"/>
      <c r="M43" s="239"/>
      <c r="N43" s="239"/>
      <c r="O43" s="239"/>
      <c r="P43" s="239"/>
      <c r="Q43" s="239"/>
      <c r="R43" s="239"/>
      <c r="S43" s="109"/>
      <c r="T43" s="212"/>
    </row>
    <row r="44" spans="2:22">
      <c r="B44" s="226"/>
      <c r="C44" s="237" t="s">
        <v>345</v>
      </c>
      <c r="D44" s="243"/>
      <c r="E44" s="243"/>
      <c r="F44" s="243"/>
      <c r="G44" s="243"/>
      <c r="H44" s="243"/>
      <c r="I44" s="243"/>
      <c r="J44" s="243"/>
      <c r="K44" s="243"/>
      <c r="L44" s="243"/>
      <c r="M44" s="243"/>
      <c r="N44" s="243"/>
      <c r="O44" s="243"/>
      <c r="P44" s="243"/>
      <c r="Q44" s="243"/>
      <c r="R44" s="243"/>
      <c r="S44" s="109"/>
      <c r="T44" s="212"/>
    </row>
    <row r="45" spans="2:22">
      <c r="B45" s="226"/>
      <c r="C45" s="244" t="s">
        <v>344</v>
      </c>
      <c r="D45" s="243"/>
      <c r="E45" s="243"/>
      <c r="F45" s="243"/>
      <c r="G45" s="243"/>
      <c r="H45" s="243"/>
      <c r="I45" s="243"/>
      <c r="J45" s="243"/>
      <c r="K45" s="243"/>
      <c r="L45" s="243"/>
      <c r="M45" s="243"/>
      <c r="N45" s="243"/>
      <c r="O45" s="243"/>
      <c r="P45" s="243"/>
      <c r="Q45" s="243"/>
      <c r="R45" s="243"/>
      <c r="S45" s="109"/>
      <c r="T45" s="212"/>
    </row>
    <row r="46" spans="2:22" ht="15" customHeight="1">
      <c r="B46" s="226"/>
      <c r="C46" s="237" t="s">
        <v>324</v>
      </c>
      <c r="D46" s="240"/>
      <c r="E46" s="240"/>
      <c r="F46" s="240"/>
      <c r="G46" s="240"/>
      <c r="H46" s="240"/>
      <c r="I46" s="240"/>
      <c r="J46" s="240"/>
      <c r="K46" s="240"/>
      <c r="L46" s="240"/>
      <c r="M46" s="240"/>
      <c r="N46" s="240"/>
      <c r="O46" s="240"/>
      <c r="P46" s="240"/>
      <c r="Q46" s="240"/>
      <c r="R46" s="240"/>
      <c r="S46" s="109"/>
      <c r="T46" s="212"/>
    </row>
    <row r="47" spans="2:22" ht="6" customHeight="1">
      <c r="B47" s="226"/>
      <c r="C47" s="227"/>
      <c r="D47" s="228"/>
      <c r="E47" s="229"/>
      <c r="F47" s="229"/>
      <c r="G47" s="230"/>
      <c r="H47" s="230"/>
      <c r="I47" s="231"/>
      <c r="J47" s="232"/>
      <c r="K47" s="232"/>
      <c r="L47" s="231"/>
      <c r="M47" s="230"/>
      <c r="N47" s="230"/>
      <c r="O47" s="233"/>
      <c r="P47" s="234"/>
      <c r="Q47" s="234"/>
      <c r="R47" s="245"/>
      <c r="S47" s="235"/>
      <c r="T47" s="212"/>
    </row>
    <row r="48" spans="2:22">
      <c r="B48" s="226"/>
      <c r="C48" s="227"/>
      <c r="D48" s="246"/>
      <c r="E48" s="235"/>
      <c r="F48" s="235"/>
      <c r="G48" s="235"/>
      <c r="H48" s="235"/>
      <c r="I48" s="230"/>
      <c r="J48" s="247"/>
      <c r="K48" s="137" t="s">
        <v>11</v>
      </c>
      <c r="L48" s="248"/>
      <c r="M48" s="248"/>
      <c r="N48" s="248"/>
      <c r="O48" s="248"/>
      <c r="P48" s="248"/>
      <c r="Q48" s="248"/>
      <c r="R48" s="248"/>
      <c r="S48" s="235"/>
      <c r="T48" s="212"/>
    </row>
    <row r="49" spans="1:26">
      <c r="B49" s="226"/>
      <c r="C49" s="227"/>
      <c r="D49" s="246"/>
      <c r="E49" s="235"/>
      <c r="F49" s="235"/>
      <c r="G49" s="235"/>
      <c r="H49" s="235"/>
      <c r="I49" s="230"/>
      <c r="J49" s="235"/>
      <c r="K49" s="249" t="s">
        <v>6</v>
      </c>
      <c r="L49" s="248"/>
      <c r="M49" s="248"/>
      <c r="N49" s="248"/>
      <c r="O49" s="248"/>
      <c r="P49" s="250"/>
      <c r="Q49" s="248"/>
      <c r="R49" s="249" t="s">
        <v>5</v>
      </c>
      <c r="S49" s="235"/>
      <c r="T49" s="212"/>
    </row>
    <row r="50" spans="1:26" s="191" customFormat="1" ht="15.75" thickBot="1">
      <c r="A50" s="189"/>
      <c r="B50" s="251"/>
      <c r="C50" s="252"/>
      <c r="D50" s="252"/>
      <c r="E50" s="252"/>
      <c r="F50" s="252"/>
      <c r="G50" s="252"/>
      <c r="H50" s="252"/>
      <c r="I50" s="252"/>
      <c r="J50" s="252"/>
      <c r="K50" s="252"/>
      <c r="L50" s="252"/>
      <c r="M50" s="252"/>
      <c r="N50" s="252"/>
      <c r="O50" s="252"/>
      <c r="P50" s="252"/>
      <c r="Q50" s="252"/>
      <c r="R50" s="252"/>
      <c r="S50" s="252"/>
      <c r="T50" s="253"/>
      <c r="U50" s="190"/>
      <c r="W50" s="190"/>
      <c r="X50" s="190"/>
      <c r="Y50" s="190"/>
      <c r="Z50" s="190"/>
    </row>
    <row r="51" spans="1:26" s="191" customFormat="1">
      <c r="A51" s="189"/>
      <c r="B51" s="189"/>
      <c r="C51" s="189"/>
      <c r="D51" s="189"/>
      <c r="E51" s="189"/>
      <c r="F51" s="189"/>
      <c r="G51" s="189"/>
      <c r="H51" s="189"/>
      <c r="I51" s="190"/>
      <c r="J51" s="190"/>
      <c r="K51" s="190"/>
      <c r="L51" s="190"/>
      <c r="M51" s="190"/>
      <c r="N51" s="190"/>
      <c r="O51" s="190"/>
      <c r="P51" s="190"/>
      <c r="Q51" s="190"/>
      <c r="R51" s="190"/>
      <c r="S51" s="190"/>
      <c r="T51" s="190"/>
      <c r="U51" s="190"/>
      <c r="W51" s="190"/>
      <c r="X51" s="190"/>
      <c r="Y51" s="190"/>
      <c r="Z51" s="190"/>
    </row>
  </sheetData>
  <sheetProtection password="C4A2" sheet="1" objects="1" scenarios="1"/>
  <mergeCells count="5">
    <mergeCell ref="B3:S3"/>
    <mergeCell ref="B4:T4"/>
    <mergeCell ref="B5:T5"/>
    <mergeCell ref="B6:T6"/>
    <mergeCell ref="D9:S14"/>
  </mergeCells>
  <conditionalFormatting sqref="L27">
    <cfRule type="expression" dxfId="4" priority="5">
      <formula>$V27="Yes"</formula>
    </cfRule>
  </conditionalFormatting>
  <conditionalFormatting sqref="L29">
    <cfRule type="expression" dxfId="3" priority="4">
      <formula>$V29="Yes"</formula>
    </cfRule>
  </conditionalFormatting>
  <conditionalFormatting sqref="L31">
    <cfRule type="expression" dxfId="2" priority="3">
      <formula>$V31="Yes"</formula>
    </cfRule>
  </conditionalFormatting>
  <conditionalFormatting sqref="L21 L25">
    <cfRule type="expression" dxfId="1" priority="2">
      <formula>$V21 = "Yes"</formula>
    </cfRule>
  </conditionalFormatting>
  <conditionalFormatting sqref="L23">
    <cfRule type="expression" dxfId="0" priority="1">
      <formula>$V23 = "Yes"</formula>
    </cfRule>
  </conditionalFormatting>
  <hyperlinks>
    <hyperlink ref="R49" location="'Drop-Off Programs'!A1" display="Previous Page"/>
    <hyperlink ref="K49" location="'Personnel Impacts'!A1" display="Next Page"/>
    <hyperlink ref="C43" r:id="rId1"/>
  </hyperlinks>
  <pageMargins left="0.7" right="0.7" top="0.75" bottom="0.75" header="0.3" footer="0.3"/>
  <pageSetup scale="71"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sheetPr>
    <tabColor theme="6"/>
    <pageSetUpPr fitToPage="1"/>
  </sheetPr>
  <dimension ref="A1:U44"/>
  <sheetViews>
    <sheetView topLeftCell="A4" zoomScaleNormal="100" workbookViewId="0">
      <selection activeCell="J24" activeCellId="11" sqref="H24 H26 H28 H30 H32 H34 J34 J32 J30 J28 J26 J24"/>
    </sheetView>
  </sheetViews>
  <sheetFormatPr defaultRowHeight="15"/>
  <cols>
    <col min="1" max="1" width="5.28515625" style="189" customWidth="1"/>
    <col min="2" max="8" width="9.140625" style="189" customWidth="1"/>
    <col min="9" max="9" width="9.140625" style="190"/>
    <col min="10" max="10" width="11.7109375" style="190" bestFit="1" customWidth="1"/>
    <col min="11" max="11" width="9.140625" style="190"/>
    <col min="12" max="12" width="17.5703125" style="190" customWidth="1"/>
    <col min="13" max="14" width="9.140625" style="190" customWidth="1"/>
    <col min="15" max="15" width="9.140625" style="190"/>
    <col min="16" max="16" width="9.140625" style="190" customWidth="1"/>
    <col min="17" max="17" width="5.28515625" style="190" customWidth="1"/>
    <col min="18" max="18" width="8.140625" style="190" hidden="1" customWidth="1"/>
    <col min="19" max="19" width="9.42578125" style="190" hidden="1" customWidth="1"/>
    <col min="20" max="20" width="9.42578125" style="190" customWidth="1"/>
    <col min="21" max="16384" width="9.140625" style="190"/>
  </cols>
  <sheetData>
    <row r="1" spans="1:21" ht="15.75" thickBot="1">
      <c r="A1" s="256"/>
    </row>
    <row r="2" spans="1:21">
      <c r="B2" s="192"/>
      <c r="C2" s="193"/>
      <c r="D2" s="193"/>
      <c r="E2" s="193"/>
      <c r="F2" s="193"/>
      <c r="G2" s="193"/>
      <c r="H2" s="193"/>
      <c r="I2" s="193"/>
      <c r="J2" s="193"/>
      <c r="K2" s="193"/>
      <c r="L2" s="193"/>
      <c r="M2" s="193"/>
      <c r="N2" s="193"/>
      <c r="O2" s="193"/>
      <c r="P2" s="194"/>
    </row>
    <row r="3" spans="1:21" ht="18.75">
      <c r="A3" s="195"/>
      <c r="B3" s="434" t="s">
        <v>288</v>
      </c>
      <c r="C3" s="435"/>
      <c r="D3" s="435"/>
      <c r="E3" s="435"/>
      <c r="F3" s="435"/>
      <c r="G3" s="435"/>
      <c r="H3" s="435"/>
      <c r="I3" s="435"/>
      <c r="J3" s="435"/>
      <c r="K3" s="435"/>
      <c r="L3" s="435"/>
      <c r="M3" s="435"/>
      <c r="N3" s="435"/>
      <c r="O3" s="435"/>
      <c r="P3" s="436"/>
    </row>
    <row r="4" spans="1:21" ht="18.75">
      <c r="A4" s="195"/>
      <c r="B4" s="427" t="s">
        <v>266</v>
      </c>
      <c r="C4" s="428"/>
      <c r="D4" s="428"/>
      <c r="E4" s="428"/>
      <c r="F4" s="428"/>
      <c r="G4" s="428"/>
      <c r="H4" s="428"/>
      <c r="I4" s="428"/>
      <c r="J4" s="428"/>
      <c r="K4" s="428"/>
      <c r="L4" s="428"/>
      <c r="M4" s="428"/>
      <c r="N4" s="428"/>
      <c r="O4" s="428"/>
      <c r="P4" s="429"/>
    </row>
    <row r="5" spans="1:21" ht="15.75">
      <c r="B5" s="427" t="s">
        <v>149</v>
      </c>
      <c r="C5" s="428"/>
      <c r="D5" s="428"/>
      <c r="E5" s="428"/>
      <c r="F5" s="428"/>
      <c r="G5" s="428"/>
      <c r="H5" s="428"/>
      <c r="I5" s="428"/>
      <c r="J5" s="428"/>
      <c r="K5" s="428"/>
      <c r="L5" s="428"/>
      <c r="M5" s="428"/>
      <c r="N5" s="428"/>
      <c r="O5" s="428"/>
      <c r="P5" s="429"/>
    </row>
    <row r="6" spans="1:21" ht="16.5" thickBot="1">
      <c r="B6" s="430" t="s">
        <v>267</v>
      </c>
      <c r="C6" s="431"/>
      <c r="D6" s="431"/>
      <c r="E6" s="431"/>
      <c r="F6" s="431"/>
      <c r="G6" s="431"/>
      <c r="H6" s="431"/>
      <c r="I6" s="431"/>
      <c r="J6" s="431"/>
      <c r="K6" s="431"/>
      <c r="L6" s="431"/>
      <c r="M6" s="431"/>
      <c r="N6" s="431"/>
      <c r="O6" s="431"/>
      <c r="P6" s="432"/>
    </row>
    <row r="7" spans="1:21" ht="15.75" thickBot="1"/>
    <row r="8" spans="1:21">
      <c r="B8" s="192"/>
      <c r="C8" s="193"/>
      <c r="D8" s="193"/>
      <c r="E8" s="193"/>
      <c r="F8" s="193"/>
      <c r="G8" s="193"/>
      <c r="H8" s="193"/>
      <c r="I8" s="193"/>
      <c r="J8" s="193"/>
      <c r="K8" s="193"/>
      <c r="L8" s="193"/>
      <c r="M8" s="193"/>
      <c r="N8" s="193"/>
      <c r="O8" s="193"/>
      <c r="P8" s="194"/>
    </row>
    <row r="9" spans="1:21" ht="15" customHeight="1">
      <c r="B9" s="226"/>
      <c r="C9" s="227" t="s">
        <v>26</v>
      </c>
      <c r="D9" s="437" t="s">
        <v>280</v>
      </c>
      <c r="E9" s="438"/>
      <c r="F9" s="438"/>
      <c r="G9" s="438"/>
      <c r="H9" s="438"/>
      <c r="I9" s="438"/>
      <c r="J9" s="438"/>
      <c r="K9" s="438"/>
      <c r="L9" s="438"/>
      <c r="M9" s="438"/>
      <c r="N9" s="438"/>
      <c r="O9" s="438"/>
      <c r="P9" s="212"/>
    </row>
    <row r="10" spans="1:21">
      <c r="B10" s="226"/>
      <c r="C10" s="227"/>
      <c r="D10" s="438"/>
      <c r="E10" s="438"/>
      <c r="F10" s="438"/>
      <c r="G10" s="438"/>
      <c r="H10" s="438"/>
      <c r="I10" s="438"/>
      <c r="J10" s="438"/>
      <c r="K10" s="438"/>
      <c r="L10" s="438"/>
      <c r="M10" s="438"/>
      <c r="N10" s="438"/>
      <c r="O10" s="438"/>
      <c r="P10" s="212"/>
    </row>
    <row r="11" spans="1:21">
      <c r="B11" s="226"/>
      <c r="C11" s="227"/>
      <c r="D11" s="438"/>
      <c r="E11" s="438"/>
      <c r="F11" s="438"/>
      <c r="G11" s="438"/>
      <c r="H11" s="438"/>
      <c r="I11" s="438"/>
      <c r="J11" s="438"/>
      <c r="K11" s="438"/>
      <c r="L11" s="438"/>
      <c r="M11" s="438"/>
      <c r="N11" s="438"/>
      <c r="O11" s="438"/>
      <c r="P11" s="212"/>
    </row>
    <row r="12" spans="1:21">
      <c r="B12" s="226"/>
      <c r="C12" s="227"/>
      <c r="D12" s="438"/>
      <c r="E12" s="438"/>
      <c r="F12" s="438"/>
      <c r="G12" s="438"/>
      <c r="H12" s="438"/>
      <c r="I12" s="438"/>
      <c r="J12" s="438"/>
      <c r="K12" s="438"/>
      <c r="L12" s="438"/>
      <c r="M12" s="438"/>
      <c r="N12" s="438"/>
      <c r="O12" s="438"/>
      <c r="P12" s="212"/>
    </row>
    <row r="13" spans="1:21">
      <c r="B13" s="226"/>
      <c r="C13" s="227"/>
      <c r="D13" s="438"/>
      <c r="E13" s="438"/>
      <c r="F13" s="438"/>
      <c r="G13" s="438"/>
      <c r="H13" s="438"/>
      <c r="I13" s="438"/>
      <c r="J13" s="438"/>
      <c r="K13" s="438"/>
      <c r="L13" s="438"/>
      <c r="M13" s="438"/>
      <c r="N13" s="438"/>
      <c r="O13" s="438"/>
      <c r="P13" s="212"/>
    </row>
    <row r="14" spans="1:21">
      <c r="B14" s="226"/>
      <c r="C14" s="227"/>
      <c r="D14" s="438"/>
      <c r="E14" s="438"/>
      <c r="F14" s="438"/>
      <c r="G14" s="438"/>
      <c r="H14" s="438"/>
      <c r="I14" s="438"/>
      <c r="J14" s="438"/>
      <c r="K14" s="438"/>
      <c r="L14" s="438"/>
      <c r="M14" s="438"/>
      <c r="N14" s="438"/>
      <c r="O14" s="438"/>
      <c r="P14" s="212"/>
    </row>
    <row r="15" spans="1:21">
      <c r="B15" s="226"/>
      <c r="C15" s="227"/>
      <c r="D15" s="438"/>
      <c r="E15" s="438"/>
      <c r="F15" s="438"/>
      <c r="G15" s="438"/>
      <c r="H15" s="438"/>
      <c r="I15" s="438"/>
      <c r="J15" s="438"/>
      <c r="K15" s="438"/>
      <c r="L15" s="438"/>
      <c r="M15" s="438"/>
      <c r="N15" s="438"/>
      <c r="O15" s="438"/>
      <c r="P15" s="212"/>
    </row>
    <row r="16" spans="1:21" ht="15" customHeight="1">
      <c r="B16" s="210"/>
      <c r="C16" s="257"/>
      <c r="D16" s="433" t="s">
        <v>253</v>
      </c>
      <c r="E16" s="433"/>
      <c r="F16" s="433"/>
      <c r="G16" s="433"/>
      <c r="H16" s="433"/>
      <c r="I16" s="433"/>
      <c r="J16" s="433"/>
      <c r="K16" s="433"/>
      <c r="L16" s="433"/>
      <c r="M16" s="433"/>
      <c r="N16" s="433"/>
      <c r="O16" s="258"/>
      <c r="P16" s="259"/>
      <c r="Q16" s="191"/>
      <c r="R16" s="191"/>
      <c r="S16" s="191"/>
      <c r="T16" s="191"/>
      <c r="U16" s="260"/>
    </row>
    <row r="17" spans="2:21">
      <c r="B17" s="210"/>
      <c r="C17" s="257"/>
      <c r="D17" s="433"/>
      <c r="E17" s="433"/>
      <c r="F17" s="433"/>
      <c r="G17" s="433"/>
      <c r="H17" s="433"/>
      <c r="I17" s="433"/>
      <c r="J17" s="433"/>
      <c r="K17" s="433"/>
      <c r="L17" s="433"/>
      <c r="M17" s="433"/>
      <c r="N17" s="433"/>
      <c r="O17" s="258"/>
      <c r="P17" s="259"/>
      <c r="Q17" s="191"/>
      <c r="R17" s="191"/>
      <c r="S17" s="191"/>
      <c r="T17" s="191"/>
      <c r="U17" s="260"/>
    </row>
    <row r="18" spans="2:21">
      <c r="B18" s="210"/>
      <c r="C18" s="257"/>
      <c r="D18" s="433"/>
      <c r="E18" s="433"/>
      <c r="F18" s="433"/>
      <c r="G18" s="433"/>
      <c r="H18" s="433"/>
      <c r="I18" s="433"/>
      <c r="J18" s="433"/>
      <c r="K18" s="433"/>
      <c r="L18" s="433"/>
      <c r="M18" s="433"/>
      <c r="N18" s="433"/>
      <c r="O18" s="258"/>
      <c r="P18" s="259"/>
      <c r="Q18" s="191"/>
      <c r="R18" s="191"/>
      <c r="S18" s="191"/>
      <c r="T18" s="191"/>
      <c r="U18" s="260"/>
    </row>
    <row r="19" spans="2:21">
      <c r="B19" s="226"/>
      <c r="C19" s="227"/>
      <c r="D19" s="261"/>
      <c r="E19" s="261"/>
      <c r="F19" s="235"/>
      <c r="G19" s="235"/>
      <c r="H19" s="235"/>
      <c r="I19" s="235"/>
      <c r="J19" s="235"/>
      <c r="K19" s="235"/>
      <c r="L19" s="235"/>
      <c r="M19" s="235"/>
      <c r="N19" s="235"/>
      <c r="O19" s="235"/>
      <c r="P19" s="212"/>
    </row>
    <row r="20" spans="2:21">
      <c r="B20" s="226"/>
      <c r="C20" s="227"/>
      <c r="D20" s="109"/>
      <c r="E20" s="109"/>
      <c r="F20" s="109"/>
      <c r="G20" s="48"/>
      <c r="H20" s="262" t="s">
        <v>161</v>
      </c>
      <c r="I20" s="262"/>
      <c r="J20" s="262" t="s">
        <v>158</v>
      </c>
      <c r="K20" s="262"/>
      <c r="L20" s="262" t="s">
        <v>167</v>
      </c>
      <c r="M20" s="235"/>
      <c r="N20" s="235"/>
      <c r="O20" s="235"/>
      <c r="P20" s="212"/>
    </row>
    <row r="21" spans="2:21">
      <c r="B21" s="226"/>
      <c r="C21" s="227"/>
      <c r="D21" s="109"/>
      <c r="E21" s="109"/>
      <c r="F21" s="109"/>
      <c r="G21" s="48"/>
      <c r="H21" s="262" t="s">
        <v>162</v>
      </c>
      <c r="I21" s="262"/>
      <c r="J21" s="262" t="s">
        <v>165</v>
      </c>
      <c r="K21" s="262"/>
      <c r="L21" s="262" t="s">
        <v>168</v>
      </c>
      <c r="M21" s="235"/>
      <c r="N21" s="235"/>
      <c r="O21" s="235"/>
      <c r="P21" s="212"/>
    </row>
    <row r="22" spans="2:21">
      <c r="B22" s="226"/>
      <c r="C22" s="227"/>
      <c r="D22" s="224" t="s">
        <v>151</v>
      </c>
      <c r="E22" s="109"/>
      <c r="F22" s="109"/>
      <c r="G22" s="109"/>
      <c r="H22" s="262" t="s">
        <v>50</v>
      </c>
      <c r="I22" s="262"/>
      <c r="J22" s="262" t="s">
        <v>20</v>
      </c>
      <c r="K22" s="262"/>
      <c r="L22" s="262" t="s">
        <v>158</v>
      </c>
      <c r="M22" s="235"/>
      <c r="N22" s="235"/>
      <c r="O22" s="235"/>
      <c r="P22" s="212"/>
      <c r="R22" s="190" t="s">
        <v>142</v>
      </c>
      <c r="S22" s="263" t="e">
        <f>#REF!</f>
        <v>#REF!</v>
      </c>
    </row>
    <row r="23" spans="2:21" ht="15.75" thickBot="1">
      <c r="B23" s="226"/>
      <c r="C23" s="227"/>
      <c r="D23" s="224"/>
      <c r="E23" s="109"/>
      <c r="F23" s="109"/>
      <c r="G23" s="109"/>
      <c r="H23" s="262"/>
      <c r="I23" s="262"/>
      <c r="J23" s="262"/>
      <c r="K23" s="262"/>
      <c r="L23" s="262" t="s">
        <v>20</v>
      </c>
      <c r="M23" s="235"/>
      <c r="N23" s="235"/>
      <c r="O23" s="235"/>
      <c r="P23" s="212"/>
      <c r="S23" s="263"/>
    </row>
    <row r="24" spans="2:21" ht="15.75" thickBot="1">
      <c r="B24" s="226"/>
      <c r="C24" s="227"/>
      <c r="D24" s="109" t="s">
        <v>303</v>
      </c>
      <c r="E24" s="109"/>
      <c r="F24" s="109"/>
      <c r="G24" s="109"/>
      <c r="H24" s="272"/>
      <c r="I24" s="47"/>
      <c r="J24" s="274"/>
      <c r="K24" s="124"/>
      <c r="L24" s="49">
        <f>J24*H24</f>
        <v>0</v>
      </c>
      <c r="M24" s="235"/>
      <c r="N24" s="235"/>
      <c r="O24" s="235"/>
      <c r="P24" s="212"/>
      <c r="R24" s="190" t="s">
        <v>145</v>
      </c>
      <c r="S24" s="190">
        <f>IF(S20="Automated Side Loader", 0,1)</f>
        <v>1</v>
      </c>
    </row>
    <row r="25" spans="2:21" ht="6" customHeight="1" thickBot="1">
      <c r="B25" s="226"/>
      <c r="C25" s="227"/>
      <c r="D25" s="109"/>
      <c r="E25" s="109"/>
      <c r="F25" s="109"/>
      <c r="G25" s="109"/>
      <c r="H25" s="148"/>
      <c r="I25" s="47"/>
      <c r="J25" s="50"/>
      <c r="K25" s="124"/>
      <c r="L25" s="50"/>
      <c r="M25" s="235"/>
      <c r="N25" s="235"/>
      <c r="O25" s="235"/>
      <c r="P25" s="212"/>
      <c r="R25" s="190" t="s">
        <v>143</v>
      </c>
      <c r="S25" s="190" t="e">
        <f>#REF!</f>
        <v>#REF!</v>
      </c>
    </row>
    <row r="26" spans="2:21" ht="15.75" thickBot="1">
      <c r="B26" s="226"/>
      <c r="C26" s="227"/>
      <c r="D26" s="109" t="s">
        <v>147</v>
      </c>
      <c r="E26" s="109"/>
      <c r="F26" s="109"/>
      <c r="G26" s="109"/>
      <c r="H26" s="272"/>
      <c r="I26" s="47"/>
      <c r="J26" s="274"/>
      <c r="K26" s="124"/>
      <c r="L26" s="49">
        <f>J26*H26</f>
        <v>0</v>
      </c>
      <c r="M26" s="235"/>
      <c r="N26" s="235"/>
      <c r="O26" s="235"/>
      <c r="P26" s="212"/>
      <c r="R26" s="190" t="s">
        <v>145</v>
      </c>
      <c r="S26" s="190" t="e">
        <f>IF(S22="Automated Side Loader", 0,1)</f>
        <v>#REF!</v>
      </c>
    </row>
    <row r="27" spans="2:21" ht="6" customHeight="1" thickBot="1">
      <c r="B27" s="226"/>
      <c r="C27" s="227"/>
      <c r="D27" s="109"/>
      <c r="E27" s="109"/>
      <c r="F27" s="109"/>
      <c r="G27" s="109"/>
      <c r="H27" s="148"/>
      <c r="I27" s="47"/>
      <c r="J27" s="50"/>
      <c r="K27" s="124"/>
      <c r="L27" s="50"/>
      <c r="M27" s="235"/>
      <c r="N27" s="235"/>
      <c r="O27" s="235"/>
      <c r="P27" s="212"/>
      <c r="R27" s="190" t="s">
        <v>143</v>
      </c>
      <c r="S27" s="190" t="e">
        <f>#REF!</f>
        <v>#REF!</v>
      </c>
    </row>
    <row r="28" spans="2:21" ht="15.75" thickBot="1">
      <c r="B28" s="226"/>
      <c r="C28" s="227"/>
      <c r="D28" s="109" t="s">
        <v>19</v>
      </c>
      <c r="E28" s="109"/>
      <c r="F28" s="109"/>
      <c r="G28" s="109"/>
      <c r="H28" s="273"/>
      <c r="I28" s="47"/>
      <c r="J28" s="274"/>
      <c r="K28" s="124"/>
      <c r="L28" s="49">
        <f>J28*H28</f>
        <v>0</v>
      </c>
      <c r="M28" s="235"/>
      <c r="N28" s="235"/>
      <c r="O28" s="235"/>
      <c r="P28" s="212"/>
      <c r="R28" s="190" t="s">
        <v>144</v>
      </c>
      <c r="S28" s="263" t="e">
        <f>#REF!</f>
        <v>#REF!</v>
      </c>
    </row>
    <row r="29" spans="2:21" ht="6" customHeight="1" thickBot="1">
      <c r="B29" s="226"/>
      <c r="C29" s="227"/>
      <c r="D29" s="109"/>
      <c r="E29" s="109"/>
      <c r="F29" s="109"/>
      <c r="G29" s="109"/>
      <c r="H29" s="148"/>
      <c r="I29" s="47"/>
      <c r="J29" s="50"/>
      <c r="K29" s="124"/>
      <c r="L29" s="50"/>
      <c r="M29" s="235"/>
      <c r="N29" s="235"/>
      <c r="O29" s="235"/>
      <c r="P29" s="212"/>
    </row>
    <row r="30" spans="2:21" ht="15.75" thickBot="1">
      <c r="B30" s="226"/>
      <c r="C30" s="227"/>
      <c r="D30" s="109" t="s">
        <v>22</v>
      </c>
      <c r="E30" s="109"/>
      <c r="F30" s="109"/>
      <c r="G30" s="109"/>
      <c r="H30" s="272"/>
      <c r="I30" s="47"/>
      <c r="J30" s="274"/>
      <c r="K30" s="124"/>
      <c r="L30" s="49">
        <f>J30*H30</f>
        <v>0</v>
      </c>
      <c r="M30" s="235"/>
      <c r="N30" s="235"/>
      <c r="O30" s="235"/>
      <c r="P30" s="212"/>
    </row>
    <row r="31" spans="2:21" ht="6" customHeight="1" thickBot="1">
      <c r="B31" s="226"/>
      <c r="C31" s="227"/>
      <c r="D31" s="109"/>
      <c r="E31" s="109"/>
      <c r="F31" s="109"/>
      <c r="G31" s="109"/>
      <c r="H31" s="264"/>
      <c r="I31" s="109"/>
      <c r="J31" s="50"/>
      <c r="K31" s="124"/>
      <c r="L31" s="50"/>
      <c r="M31" s="235"/>
      <c r="N31" s="235"/>
      <c r="O31" s="235"/>
      <c r="P31" s="212"/>
    </row>
    <row r="32" spans="2:21" ht="15.75" thickBot="1">
      <c r="B32" s="226"/>
      <c r="C32" s="227"/>
      <c r="D32" s="109" t="s">
        <v>23</v>
      </c>
      <c r="E32" s="109"/>
      <c r="F32" s="109"/>
      <c r="G32" s="109"/>
      <c r="H32" s="272"/>
      <c r="I32" s="47"/>
      <c r="J32" s="274"/>
      <c r="K32" s="124"/>
      <c r="L32" s="49">
        <f>J32*H32</f>
        <v>0</v>
      </c>
      <c r="M32" s="235"/>
      <c r="N32" s="235"/>
      <c r="O32" s="235"/>
      <c r="P32" s="212"/>
    </row>
    <row r="33" spans="2:21" ht="6" customHeight="1" thickBot="1">
      <c r="B33" s="226"/>
      <c r="C33" s="227"/>
      <c r="D33" s="109"/>
      <c r="E33" s="109"/>
      <c r="F33" s="109"/>
      <c r="G33" s="109"/>
      <c r="H33" s="264"/>
      <c r="I33" s="109"/>
      <c r="J33" s="50"/>
      <c r="K33" s="124"/>
      <c r="L33" s="50"/>
      <c r="M33" s="235"/>
      <c r="N33" s="235"/>
      <c r="O33" s="235"/>
      <c r="P33" s="212"/>
    </row>
    <row r="34" spans="2:21" ht="15.75" thickBot="1">
      <c r="B34" s="226"/>
      <c r="C34" s="227"/>
      <c r="D34" s="109" t="s">
        <v>24</v>
      </c>
      <c r="E34" s="109"/>
      <c r="F34" s="109"/>
      <c r="G34" s="109"/>
      <c r="H34" s="272"/>
      <c r="I34" s="47"/>
      <c r="J34" s="274"/>
      <c r="K34" s="124"/>
      <c r="L34" s="49">
        <f>J34*H34</f>
        <v>0</v>
      </c>
      <c r="M34" s="235"/>
      <c r="N34" s="235"/>
      <c r="O34" s="235"/>
      <c r="P34" s="212"/>
    </row>
    <row r="35" spans="2:21" ht="6" customHeight="1" thickBot="1">
      <c r="B35" s="226"/>
      <c r="C35" s="227"/>
      <c r="D35" s="109"/>
      <c r="E35" s="109"/>
      <c r="F35" s="109"/>
      <c r="G35" s="109"/>
      <c r="H35" s="264"/>
      <c r="I35" s="109"/>
      <c r="J35" s="124"/>
      <c r="K35" s="124"/>
      <c r="L35" s="50"/>
      <c r="M35" s="235"/>
      <c r="N35" s="235"/>
      <c r="O35" s="235"/>
      <c r="P35" s="212"/>
    </row>
    <row r="36" spans="2:21" ht="15.75" thickBot="1">
      <c r="B36" s="226"/>
      <c r="C36" s="227"/>
      <c r="D36" s="109" t="s">
        <v>25</v>
      </c>
      <c r="E36" s="109"/>
      <c r="F36" s="109"/>
      <c r="G36" s="109"/>
      <c r="H36" s="148"/>
      <c r="I36" s="47"/>
      <c r="J36" s="124"/>
      <c r="K36" s="124"/>
      <c r="L36" s="49">
        <f>SUM(L26:L35)</f>
        <v>0</v>
      </c>
      <c r="M36" s="235"/>
      <c r="N36" s="235"/>
      <c r="O36" s="235"/>
      <c r="P36" s="212"/>
    </row>
    <row r="37" spans="2:21">
      <c r="B37" s="226"/>
      <c r="C37" s="227"/>
      <c r="D37" s="235"/>
      <c r="E37" s="235"/>
      <c r="F37" s="235"/>
      <c r="G37" s="235"/>
      <c r="H37" s="235"/>
      <c r="I37" s="265"/>
      <c r="J37" s="265"/>
      <c r="K37" s="265"/>
      <c r="L37" s="235"/>
      <c r="M37" s="235"/>
      <c r="N37" s="235"/>
      <c r="O37" s="235"/>
      <c r="P37" s="212"/>
    </row>
    <row r="38" spans="2:21" ht="15" customHeight="1">
      <c r="B38" s="210"/>
      <c r="C38" s="266" t="s">
        <v>152</v>
      </c>
      <c r="D38" s="266"/>
      <c r="E38" s="266"/>
      <c r="F38" s="266"/>
      <c r="G38" s="266"/>
      <c r="H38" s="266"/>
      <c r="I38" s="266"/>
      <c r="J38" s="266"/>
      <c r="K38" s="266"/>
      <c r="L38" s="267" t="s">
        <v>48</v>
      </c>
      <c r="M38" s="268"/>
      <c r="N38" s="109"/>
      <c r="O38" s="109"/>
      <c r="P38" s="259"/>
      <c r="Q38" s="191"/>
      <c r="R38" s="191"/>
      <c r="S38" s="191"/>
      <c r="T38" s="191"/>
      <c r="U38" s="260"/>
    </row>
    <row r="39" spans="2:21" ht="6" customHeight="1">
      <c r="B39" s="210"/>
      <c r="C39" s="109"/>
      <c r="D39" s="268"/>
      <c r="E39" s="268"/>
      <c r="F39" s="268"/>
      <c r="G39" s="268"/>
      <c r="H39" s="268"/>
      <c r="I39" s="268"/>
      <c r="J39" s="268"/>
      <c r="K39" s="268"/>
      <c r="L39" s="268"/>
      <c r="M39" s="268"/>
      <c r="N39" s="109"/>
      <c r="O39" s="109"/>
      <c r="P39" s="259"/>
      <c r="Q39" s="191"/>
      <c r="R39" s="191"/>
      <c r="S39" s="191"/>
      <c r="T39" s="191"/>
      <c r="U39" s="260"/>
    </row>
    <row r="40" spans="2:21">
      <c r="B40" s="210"/>
      <c r="C40" s="269" t="s">
        <v>169</v>
      </c>
      <c r="D40" s="266"/>
      <c r="E40" s="266"/>
      <c r="F40" s="266"/>
      <c r="G40" s="266"/>
      <c r="H40" s="266"/>
      <c r="I40" s="266"/>
      <c r="J40" s="266"/>
      <c r="K40" s="268"/>
      <c r="L40" s="268"/>
      <c r="M40" s="268"/>
      <c r="N40" s="268"/>
      <c r="O40" s="268"/>
      <c r="P40" s="259"/>
      <c r="Q40" s="191"/>
      <c r="R40" s="191"/>
      <c r="S40" s="191"/>
      <c r="T40" s="191"/>
      <c r="U40" s="260"/>
    </row>
    <row r="41" spans="2:21">
      <c r="B41" s="226"/>
      <c r="C41" s="235"/>
      <c r="D41" s="235"/>
      <c r="E41" s="235"/>
      <c r="F41" s="235"/>
      <c r="G41" s="235"/>
      <c r="H41" s="235"/>
      <c r="I41" s="235"/>
      <c r="J41" s="235"/>
      <c r="K41" s="235"/>
      <c r="L41" s="235"/>
      <c r="M41" s="235"/>
      <c r="N41" s="235"/>
      <c r="O41" s="235"/>
      <c r="P41" s="212"/>
    </row>
    <row r="42" spans="2:21">
      <c r="B42" s="226"/>
      <c r="C42" s="235"/>
      <c r="D42" s="235"/>
      <c r="E42" s="235"/>
      <c r="F42" s="235"/>
      <c r="G42" s="235"/>
      <c r="H42" s="235"/>
      <c r="I42" s="247"/>
      <c r="J42" s="270" t="s">
        <v>11</v>
      </c>
      <c r="K42" s="248"/>
      <c r="L42" s="235"/>
      <c r="M42" s="235"/>
      <c r="N42" s="235"/>
      <c r="O42" s="235"/>
      <c r="P42" s="212"/>
    </row>
    <row r="43" spans="2:21">
      <c r="B43" s="226"/>
      <c r="C43" s="235"/>
      <c r="D43" s="235"/>
      <c r="E43" s="235"/>
      <c r="F43" s="235"/>
      <c r="G43" s="235"/>
      <c r="H43" s="235"/>
      <c r="I43" s="235"/>
      <c r="J43" s="271" t="s">
        <v>6</v>
      </c>
      <c r="K43" s="248"/>
      <c r="L43" s="235"/>
      <c r="M43" s="235"/>
      <c r="N43" s="235"/>
      <c r="O43" s="271" t="s">
        <v>5</v>
      </c>
      <c r="P43" s="212"/>
    </row>
    <row r="44" spans="2:21" ht="15.75" thickBot="1">
      <c r="B44" s="251"/>
      <c r="C44" s="252"/>
      <c r="D44" s="252"/>
      <c r="E44" s="252"/>
      <c r="F44" s="252"/>
      <c r="G44" s="252"/>
      <c r="H44" s="252"/>
      <c r="I44" s="252"/>
      <c r="J44" s="252"/>
      <c r="K44" s="252"/>
      <c r="L44" s="252"/>
      <c r="M44" s="252"/>
      <c r="N44" s="252"/>
      <c r="O44" s="252"/>
      <c r="P44" s="253"/>
    </row>
  </sheetData>
  <sheetProtection password="C4A2" sheet="1" objects="1" scenarios="1"/>
  <mergeCells count="6">
    <mergeCell ref="D16:N18"/>
    <mergeCell ref="B3:P3"/>
    <mergeCell ref="B4:P4"/>
    <mergeCell ref="B5:P5"/>
    <mergeCell ref="D9:O15"/>
    <mergeCell ref="B6:P6"/>
  </mergeCells>
  <hyperlinks>
    <hyperlink ref="J43" location="'Equipment Impacts'!A1" display="Next Page"/>
    <hyperlink ref="L38" r:id="rId1"/>
    <hyperlink ref="O43" location="'Drop-Off Programs'!A1" display="Previous Page"/>
  </hyperlinks>
  <pageMargins left="0.7" right="0.7" top="0.75" bottom="0.75" header="0.3" footer="0.3"/>
  <pageSetup scale="77" orientation="landscape" r:id="rId2"/>
  <headerFooter>
    <oddFooter>Page &amp;P of &amp;N</oddFooter>
  </headerFooter>
  <ignoredErrors>
    <ignoredError sqref="C9" numberStoredAsText="1"/>
  </ignoredErrors>
</worksheet>
</file>

<file path=xl/worksheets/sheet7.xml><?xml version="1.0" encoding="utf-8"?>
<worksheet xmlns="http://schemas.openxmlformats.org/spreadsheetml/2006/main" xmlns:r="http://schemas.openxmlformats.org/officeDocument/2006/relationships">
  <sheetPr>
    <tabColor theme="6"/>
    <pageSetUpPr fitToPage="1"/>
  </sheetPr>
  <dimension ref="A1:W43"/>
  <sheetViews>
    <sheetView zoomScale="80" zoomScaleNormal="80" zoomScaleSheetLayoutView="85" workbookViewId="0">
      <selection activeCell="Q32" sqref="Q32"/>
    </sheetView>
  </sheetViews>
  <sheetFormatPr defaultRowHeight="15"/>
  <cols>
    <col min="1" max="1" width="5.28515625" style="189" customWidth="1"/>
    <col min="2" max="2" width="9.28515625" style="189" customWidth="1"/>
    <col min="3" max="3" width="5.140625" style="189" customWidth="1"/>
    <col min="4" max="8" width="9.28515625" style="189" customWidth="1"/>
    <col min="9" max="9" width="9.28515625" style="190" customWidth="1"/>
    <col min="10" max="10" width="12.7109375" style="190" bestFit="1" customWidth="1"/>
    <col min="11" max="11" width="13.140625" style="190" customWidth="1"/>
    <col min="12" max="12" width="9.28515625" style="190" customWidth="1"/>
    <col min="13" max="13" width="13.140625" style="190" customWidth="1"/>
    <col min="14" max="16" width="9.28515625" style="190" customWidth="1"/>
    <col min="17" max="17" width="13.140625" style="190" customWidth="1"/>
    <col min="18" max="18" width="9.28515625" style="190" customWidth="1"/>
    <col min="19" max="19" width="17.42578125" style="190" customWidth="1"/>
    <col min="20" max="20" width="9.140625" style="190"/>
    <col min="21" max="21" width="5.42578125" style="190" customWidth="1"/>
    <col min="22" max="23" width="9.140625" style="190" hidden="1" customWidth="1"/>
    <col min="24" max="24" width="9.140625" style="190" customWidth="1"/>
    <col min="25" max="16384" width="9.140625" style="190"/>
  </cols>
  <sheetData>
    <row r="1" spans="1:20" ht="15.75" thickBot="1"/>
    <row r="2" spans="1:20">
      <c r="B2" s="199"/>
      <c r="C2" s="209"/>
      <c r="D2" s="209"/>
      <c r="E2" s="209"/>
      <c r="F2" s="209"/>
      <c r="G2" s="209"/>
      <c r="H2" s="209"/>
      <c r="I2" s="209"/>
      <c r="J2" s="209"/>
      <c r="K2" s="209"/>
      <c r="L2" s="209"/>
      <c r="M2" s="209"/>
      <c r="N2" s="209"/>
      <c r="O2" s="209"/>
      <c r="P2" s="209"/>
      <c r="Q2" s="209"/>
      <c r="R2" s="209"/>
      <c r="S2" s="209"/>
      <c r="T2" s="275"/>
    </row>
    <row r="3" spans="1:20" ht="18.75">
      <c r="A3" s="195"/>
      <c r="B3" s="425" t="s">
        <v>289</v>
      </c>
      <c r="C3" s="426"/>
      <c r="D3" s="426"/>
      <c r="E3" s="426"/>
      <c r="F3" s="426"/>
      <c r="G3" s="426"/>
      <c r="H3" s="426"/>
      <c r="I3" s="426"/>
      <c r="J3" s="426"/>
      <c r="K3" s="426"/>
      <c r="L3" s="426"/>
      <c r="M3" s="426"/>
      <c r="N3" s="426"/>
      <c r="O3" s="426"/>
      <c r="P3" s="426"/>
      <c r="Q3" s="426"/>
      <c r="R3" s="426"/>
      <c r="S3" s="426"/>
      <c r="T3" s="442"/>
    </row>
    <row r="4" spans="1:20" ht="18.75">
      <c r="A4" s="195"/>
      <c r="B4" s="427" t="s">
        <v>266</v>
      </c>
      <c r="C4" s="428"/>
      <c r="D4" s="428"/>
      <c r="E4" s="428"/>
      <c r="F4" s="428"/>
      <c r="G4" s="428"/>
      <c r="H4" s="428"/>
      <c r="I4" s="428"/>
      <c r="J4" s="428"/>
      <c r="K4" s="428"/>
      <c r="L4" s="428"/>
      <c r="M4" s="428"/>
      <c r="N4" s="428"/>
      <c r="O4" s="428"/>
      <c r="P4" s="428"/>
      <c r="Q4" s="428"/>
      <c r="R4" s="428"/>
      <c r="S4" s="428"/>
      <c r="T4" s="429"/>
    </row>
    <row r="5" spans="1:20" ht="15" customHeight="1">
      <c r="B5" s="427" t="s">
        <v>149</v>
      </c>
      <c r="C5" s="428"/>
      <c r="D5" s="428"/>
      <c r="E5" s="428"/>
      <c r="F5" s="428"/>
      <c r="G5" s="428"/>
      <c r="H5" s="428"/>
      <c r="I5" s="428"/>
      <c r="J5" s="428"/>
      <c r="K5" s="428"/>
      <c r="L5" s="428"/>
      <c r="M5" s="428"/>
      <c r="N5" s="428"/>
      <c r="O5" s="428"/>
      <c r="P5" s="428"/>
      <c r="Q5" s="428"/>
      <c r="R5" s="428"/>
      <c r="S5" s="428"/>
      <c r="T5" s="429"/>
    </row>
    <row r="6" spans="1:20" ht="15.75" customHeight="1" thickBot="1">
      <c r="B6" s="430" t="s">
        <v>267</v>
      </c>
      <c r="C6" s="431"/>
      <c r="D6" s="431"/>
      <c r="E6" s="431"/>
      <c r="F6" s="431"/>
      <c r="G6" s="431"/>
      <c r="H6" s="431"/>
      <c r="I6" s="431"/>
      <c r="J6" s="431"/>
      <c r="K6" s="431"/>
      <c r="L6" s="431"/>
      <c r="M6" s="431"/>
      <c r="N6" s="431"/>
      <c r="O6" s="431"/>
      <c r="P6" s="431"/>
      <c r="Q6" s="431"/>
      <c r="R6" s="431"/>
      <c r="S6" s="431"/>
      <c r="T6" s="432"/>
    </row>
    <row r="7" spans="1:20" ht="15.75" thickBot="1">
      <c r="B7" s="197"/>
      <c r="C7" s="197"/>
      <c r="D7" s="197"/>
      <c r="E7" s="197"/>
      <c r="F7" s="197"/>
      <c r="G7" s="197"/>
      <c r="H7" s="197"/>
      <c r="I7" s="198"/>
      <c r="J7" s="198"/>
      <c r="K7" s="198"/>
      <c r="L7" s="198"/>
      <c r="M7" s="198"/>
      <c r="N7" s="198"/>
      <c r="O7" s="198"/>
      <c r="P7" s="198"/>
      <c r="Q7" s="198"/>
      <c r="R7" s="198"/>
      <c r="S7" s="198"/>
      <c r="T7" s="198"/>
    </row>
    <row r="8" spans="1:20">
      <c r="B8" s="199"/>
      <c r="C8" s="209"/>
      <c r="D8" s="209"/>
      <c r="E8" s="209"/>
      <c r="F8" s="209"/>
      <c r="G8" s="209"/>
      <c r="H8" s="209"/>
      <c r="I8" s="209"/>
      <c r="J8" s="209"/>
      <c r="K8" s="209"/>
      <c r="L8" s="209"/>
      <c r="M8" s="209"/>
      <c r="N8" s="209"/>
      <c r="O8" s="209"/>
      <c r="P8" s="209"/>
      <c r="Q8" s="209"/>
      <c r="R8" s="209"/>
      <c r="S8" s="209"/>
      <c r="T8" s="275"/>
    </row>
    <row r="9" spans="1:20" ht="15" customHeight="1">
      <c r="B9" s="210"/>
      <c r="C9" s="211" t="s">
        <v>26</v>
      </c>
      <c r="D9" s="433" t="s">
        <v>326</v>
      </c>
      <c r="E9" s="443"/>
      <c r="F9" s="443"/>
      <c r="G9" s="443"/>
      <c r="H9" s="443"/>
      <c r="I9" s="443"/>
      <c r="J9" s="443"/>
      <c r="K9" s="443"/>
      <c r="L9" s="443"/>
      <c r="M9" s="443"/>
      <c r="N9" s="443"/>
      <c r="O9" s="443"/>
      <c r="P9" s="443"/>
      <c r="Q9" s="443"/>
      <c r="R9" s="443"/>
      <c r="S9" s="443"/>
      <c r="T9" s="276"/>
    </row>
    <row r="10" spans="1:20">
      <c r="B10" s="210"/>
      <c r="C10" s="211"/>
      <c r="D10" s="443"/>
      <c r="E10" s="443"/>
      <c r="F10" s="443"/>
      <c r="G10" s="443"/>
      <c r="H10" s="443"/>
      <c r="I10" s="443"/>
      <c r="J10" s="443"/>
      <c r="K10" s="443"/>
      <c r="L10" s="443"/>
      <c r="M10" s="443"/>
      <c r="N10" s="443"/>
      <c r="O10" s="443"/>
      <c r="P10" s="443"/>
      <c r="Q10" s="443"/>
      <c r="R10" s="443"/>
      <c r="S10" s="443"/>
      <c r="T10" s="276"/>
    </row>
    <row r="11" spans="1:20">
      <c r="B11" s="210"/>
      <c r="C11" s="211"/>
      <c r="D11" s="443"/>
      <c r="E11" s="443"/>
      <c r="F11" s="443"/>
      <c r="G11" s="443"/>
      <c r="H11" s="443"/>
      <c r="I11" s="443"/>
      <c r="J11" s="443"/>
      <c r="K11" s="443"/>
      <c r="L11" s="443"/>
      <c r="M11" s="443"/>
      <c r="N11" s="443"/>
      <c r="O11" s="443"/>
      <c r="P11" s="443"/>
      <c r="Q11" s="443"/>
      <c r="R11" s="443"/>
      <c r="S11" s="443"/>
      <c r="T11" s="276"/>
    </row>
    <row r="12" spans="1:20" ht="6.75" customHeight="1">
      <c r="B12" s="210"/>
      <c r="C12" s="211"/>
      <c r="D12" s="277"/>
      <c r="E12" s="277"/>
      <c r="F12" s="277"/>
      <c r="G12" s="277"/>
      <c r="H12" s="277"/>
      <c r="I12" s="277"/>
      <c r="J12" s="277"/>
      <c r="K12" s="277"/>
      <c r="L12" s="277"/>
      <c r="M12" s="277"/>
      <c r="N12" s="277"/>
      <c r="O12" s="277"/>
      <c r="P12" s="277"/>
      <c r="Q12" s="277"/>
      <c r="R12" s="277"/>
      <c r="S12" s="277"/>
      <c r="T12" s="278"/>
    </row>
    <row r="13" spans="1:20">
      <c r="B13" s="210"/>
      <c r="C13" s="211"/>
      <c r="D13" s="279" t="s">
        <v>327</v>
      </c>
      <c r="E13" s="280"/>
      <c r="F13" s="280"/>
      <c r="G13" s="280"/>
      <c r="H13" s="280"/>
      <c r="I13" s="280"/>
      <c r="J13" s="280"/>
      <c r="K13" s="280"/>
      <c r="L13" s="280"/>
      <c r="M13" s="280"/>
      <c r="N13" s="280"/>
      <c r="O13" s="280"/>
      <c r="P13" s="281"/>
      <c r="Q13" s="280"/>
      <c r="R13" s="280"/>
      <c r="S13" s="280"/>
      <c r="T13" s="282"/>
    </row>
    <row r="14" spans="1:20" ht="6" customHeight="1">
      <c r="B14" s="210"/>
      <c r="C14" s="211"/>
      <c r="D14" s="283"/>
      <c r="E14" s="284"/>
      <c r="F14" s="284"/>
      <c r="G14" s="284"/>
      <c r="H14" s="284"/>
      <c r="I14" s="284"/>
      <c r="J14" s="284"/>
      <c r="K14" s="284"/>
      <c r="L14" s="284"/>
      <c r="M14" s="284"/>
      <c r="N14" s="284"/>
      <c r="O14" s="284"/>
      <c r="P14" s="285"/>
      <c r="Q14" s="284"/>
      <c r="R14" s="284"/>
      <c r="S14" s="284"/>
      <c r="T14" s="282"/>
    </row>
    <row r="15" spans="1:20">
      <c r="B15" s="210"/>
      <c r="C15" s="211"/>
      <c r="D15" s="109"/>
      <c r="E15" s="109"/>
      <c r="F15" s="109"/>
      <c r="G15" s="109"/>
      <c r="H15" s="262" t="s">
        <v>161</v>
      </c>
      <c r="I15" s="48"/>
      <c r="J15" s="48" t="s">
        <v>146</v>
      </c>
      <c r="K15" s="48"/>
      <c r="L15" s="48" t="s">
        <v>43</v>
      </c>
      <c r="M15" s="48"/>
      <c r="N15" s="48" t="s">
        <v>227</v>
      </c>
      <c r="O15" s="48"/>
      <c r="P15" s="48" t="s">
        <v>228</v>
      </c>
      <c r="Q15" s="48"/>
      <c r="R15" s="48" t="s">
        <v>229</v>
      </c>
      <c r="S15" s="48"/>
      <c r="T15" s="259"/>
    </row>
    <row r="16" spans="1:20" ht="17.25">
      <c r="B16" s="210"/>
      <c r="C16" s="211"/>
      <c r="D16" s="286"/>
      <c r="E16" s="109"/>
      <c r="F16" s="109"/>
      <c r="G16" s="109"/>
      <c r="H16" s="262" t="s">
        <v>214</v>
      </c>
      <c r="I16" s="48"/>
      <c r="J16" s="48" t="s">
        <v>163</v>
      </c>
      <c r="K16" s="48"/>
      <c r="L16" s="48" t="s">
        <v>28</v>
      </c>
      <c r="M16" s="48"/>
      <c r="N16" s="48" t="s">
        <v>231</v>
      </c>
      <c r="O16" s="48"/>
      <c r="P16" s="48" t="s">
        <v>232</v>
      </c>
      <c r="Q16" s="48"/>
      <c r="R16" s="48" t="s">
        <v>21</v>
      </c>
      <c r="S16" s="48"/>
      <c r="T16" s="259"/>
    </row>
    <row r="17" spans="1:22" ht="15.75" thickBot="1">
      <c r="B17" s="210"/>
      <c r="C17" s="211"/>
      <c r="D17" s="109"/>
      <c r="E17" s="109"/>
      <c r="F17" s="109"/>
      <c r="G17" s="109"/>
      <c r="H17" s="262"/>
      <c r="I17" s="137"/>
      <c r="J17" s="137"/>
      <c r="K17" s="137"/>
      <c r="L17" s="137"/>
      <c r="M17" s="137"/>
      <c r="N17" s="137"/>
      <c r="O17" s="137"/>
      <c r="P17" s="48" t="s">
        <v>233</v>
      </c>
      <c r="Q17" s="137"/>
      <c r="R17" s="137"/>
      <c r="S17" s="137"/>
      <c r="T17" s="259"/>
    </row>
    <row r="18" spans="1:22" ht="18" thickBot="1">
      <c r="B18" s="210"/>
      <c r="C18" s="211"/>
      <c r="D18" s="109" t="s">
        <v>212</v>
      </c>
      <c r="E18" s="109"/>
      <c r="F18" s="109"/>
      <c r="G18" s="287"/>
      <c r="H18" s="273"/>
      <c r="I18" s="47"/>
      <c r="J18" s="52">
        <v>250000</v>
      </c>
      <c r="K18" s="50"/>
      <c r="L18" s="274"/>
      <c r="M18" s="142"/>
      <c r="N18" s="300"/>
      <c r="O18" s="142"/>
      <c r="P18" s="301"/>
      <c r="Q18" s="142"/>
      <c r="R18" s="49">
        <f>IF(P18="",0,IF(N18=0,(H18*L18)/P18,-(PMT(N18/12,12*P18,(L18*H18),0))*12*P18))</f>
        <v>0</v>
      </c>
      <c r="S18" s="50"/>
      <c r="T18" s="259"/>
      <c r="V18" s="288" t="e">
        <f>#REF!*1.2</f>
        <v>#REF!</v>
      </c>
    </row>
    <row r="19" spans="1:22" ht="6" customHeight="1" thickBot="1">
      <c r="B19" s="210"/>
      <c r="C19" s="211"/>
      <c r="D19" s="109"/>
      <c r="E19" s="109"/>
      <c r="F19" s="109"/>
      <c r="G19" s="287"/>
      <c r="H19" s="289"/>
      <c r="I19" s="47"/>
      <c r="J19" s="53"/>
      <c r="K19" s="50"/>
      <c r="L19" s="50"/>
      <c r="M19" s="142"/>
      <c r="N19" s="290"/>
      <c r="O19" s="142"/>
      <c r="P19" s="47"/>
      <c r="Q19" s="142"/>
      <c r="R19" s="50"/>
      <c r="S19" s="50"/>
      <c r="T19" s="259"/>
    </row>
    <row r="20" spans="1:22" ht="18" thickBot="1">
      <c r="B20" s="291"/>
      <c r="C20" s="211"/>
      <c r="D20" s="109" t="s">
        <v>243</v>
      </c>
      <c r="E20" s="109"/>
      <c r="F20" s="109"/>
      <c r="G20" s="287"/>
      <c r="H20" s="273"/>
      <c r="I20" s="47"/>
      <c r="J20" s="52">
        <v>500</v>
      </c>
      <c r="K20" s="50"/>
      <c r="L20" s="274"/>
      <c r="M20" s="142"/>
      <c r="N20" s="300"/>
      <c r="O20" s="142"/>
      <c r="P20" s="301"/>
      <c r="Q20" s="142"/>
      <c r="R20" s="49">
        <f>IF(P20="",0,IF(N20=0,(H20*L20)/P20,-(PMT(N20/12,12*P20,(L20*H20),0))*12*P20))</f>
        <v>0</v>
      </c>
      <c r="S20" s="50"/>
      <c r="T20" s="259"/>
      <c r="V20" s="190">
        <f>'Community Overiew'!O12*1.15</f>
        <v>0</v>
      </c>
    </row>
    <row r="21" spans="1:22" ht="6" customHeight="1" thickBot="1">
      <c r="B21" s="210"/>
      <c r="C21" s="211"/>
      <c r="D21" s="109"/>
      <c r="E21" s="109"/>
      <c r="F21" s="109"/>
      <c r="G21" s="287"/>
      <c r="H21" s="289"/>
      <c r="I21" s="47"/>
      <c r="J21" s="53"/>
      <c r="K21" s="50"/>
      <c r="L21" s="50"/>
      <c r="M21" s="142"/>
      <c r="N21" s="290"/>
      <c r="O21" s="142"/>
      <c r="P21" s="47"/>
      <c r="Q21" s="142"/>
      <c r="R21" s="50"/>
      <c r="S21" s="50"/>
      <c r="T21" s="259"/>
    </row>
    <row r="22" spans="1:22" ht="18" thickBot="1">
      <c r="B22" s="291"/>
      <c r="C22" s="211"/>
      <c r="D22" s="109" t="s">
        <v>213</v>
      </c>
      <c r="E22" s="109"/>
      <c r="F22" s="109"/>
      <c r="G22" s="287"/>
      <c r="H22" s="273"/>
      <c r="I22" s="47"/>
      <c r="J22" s="52">
        <v>55</v>
      </c>
      <c r="K22" s="50"/>
      <c r="L22" s="274"/>
      <c r="M22" s="142"/>
      <c r="N22" s="300"/>
      <c r="O22" s="142"/>
      <c r="P22" s="301"/>
      <c r="Q22" s="142"/>
      <c r="R22" s="49">
        <f>IF(P22="",0,IF(N22=0,(H22*L22)/P22,-(PMT(N22/12,12*P22,(L22*H22),0))*12*P22))</f>
        <v>0</v>
      </c>
      <c r="S22" s="50"/>
      <c r="T22" s="259"/>
      <c r="V22" s="190">
        <f>'Community Overiew'!O14*1.15</f>
        <v>0</v>
      </c>
    </row>
    <row r="23" spans="1:22" ht="6" customHeight="1" thickBot="1">
      <c r="B23" s="210"/>
      <c r="C23" s="211"/>
      <c r="D23" s="109"/>
      <c r="E23" s="109"/>
      <c r="F23" s="109"/>
      <c r="G23" s="287"/>
      <c r="H23" s="289"/>
      <c r="I23" s="47"/>
      <c r="J23" s="54"/>
      <c r="K23" s="142"/>
      <c r="L23" s="142"/>
      <c r="M23" s="142"/>
      <c r="N23" s="290"/>
      <c r="O23" s="142"/>
      <c r="P23" s="47"/>
      <c r="Q23" s="142"/>
      <c r="R23" s="50"/>
      <c r="S23" s="50"/>
      <c r="T23" s="259"/>
    </row>
    <row r="24" spans="1:22" ht="15.75" thickBot="1">
      <c r="A24" s="190"/>
      <c r="B24" s="210"/>
      <c r="C24" s="211"/>
      <c r="D24" s="109" t="s">
        <v>29</v>
      </c>
      <c r="E24" s="109"/>
      <c r="F24" s="109"/>
      <c r="G24" s="287"/>
      <c r="H24" s="273"/>
      <c r="I24" s="47"/>
      <c r="J24" s="52" t="s">
        <v>44</v>
      </c>
      <c r="K24" s="142"/>
      <c r="L24" s="274"/>
      <c r="M24" s="143"/>
      <c r="N24" s="300"/>
      <c r="O24" s="143"/>
      <c r="P24" s="301"/>
      <c r="Q24" s="143"/>
      <c r="R24" s="49">
        <f>IF(P24="",0,IF(N24=0,(H24*L24)/P24,-(PMT(N24/12,12*P24,(L24*H24),0))*12*P24))</f>
        <v>0</v>
      </c>
      <c r="S24" s="50"/>
      <c r="T24" s="259"/>
    </row>
    <row r="25" spans="1:22" ht="6" customHeight="1" thickBot="1">
      <c r="A25" s="190"/>
      <c r="B25" s="210"/>
      <c r="C25" s="211"/>
      <c r="D25" s="109"/>
      <c r="E25" s="109"/>
      <c r="F25" s="109"/>
      <c r="G25" s="287"/>
      <c r="H25" s="287"/>
      <c r="I25" s="109"/>
      <c r="J25" s="143"/>
      <c r="K25" s="143"/>
      <c r="L25" s="143"/>
      <c r="M25" s="143"/>
      <c r="N25" s="143"/>
      <c r="O25" s="143"/>
      <c r="P25" s="143"/>
      <c r="Q25" s="143"/>
      <c r="R25" s="50"/>
      <c r="S25" s="50"/>
      <c r="T25" s="259"/>
    </row>
    <row r="26" spans="1:22" ht="15.75" thickBot="1">
      <c r="A26" s="190"/>
      <c r="B26" s="210"/>
      <c r="C26" s="211"/>
      <c r="D26" s="109" t="s">
        <v>25</v>
      </c>
      <c r="E26" s="109"/>
      <c r="F26" s="109"/>
      <c r="G26" s="287"/>
      <c r="H26" s="54"/>
      <c r="I26" s="47"/>
      <c r="J26" s="54"/>
      <c r="K26" s="142"/>
      <c r="L26" s="292"/>
      <c r="M26" s="143"/>
      <c r="N26" s="143"/>
      <c r="O26" s="143"/>
      <c r="P26" s="143"/>
      <c r="Q26" s="143"/>
      <c r="R26" s="49">
        <f>SUM(R18:R25)</f>
        <v>0</v>
      </c>
      <c r="S26" s="50"/>
      <c r="T26" s="259"/>
    </row>
    <row r="27" spans="1:22" ht="15" customHeight="1">
      <c r="A27" s="190"/>
      <c r="B27" s="210"/>
      <c r="C27" s="109"/>
      <c r="D27" s="109"/>
      <c r="E27" s="109"/>
      <c r="F27" s="109"/>
      <c r="G27" s="109"/>
      <c r="H27" s="109"/>
      <c r="I27" s="109"/>
      <c r="J27" s="109"/>
      <c r="K27" s="143"/>
      <c r="L27" s="143"/>
      <c r="M27" s="143"/>
      <c r="N27" s="143"/>
      <c r="O27" s="143"/>
      <c r="P27" s="143"/>
      <c r="Q27" s="143"/>
      <c r="R27" s="143"/>
      <c r="S27" s="50"/>
      <c r="T27" s="259"/>
    </row>
    <row r="28" spans="1:22">
      <c r="A28" s="190"/>
      <c r="B28" s="226"/>
      <c r="C28" s="236" t="s">
        <v>17</v>
      </c>
      <c r="D28" s="433" t="s">
        <v>281</v>
      </c>
      <c r="E28" s="433"/>
      <c r="F28" s="433"/>
      <c r="G28" s="433"/>
      <c r="H28" s="433"/>
      <c r="I28" s="433"/>
      <c r="J28" s="433"/>
      <c r="K28" s="433"/>
      <c r="L28" s="433"/>
      <c r="M28" s="433"/>
      <c r="N28" s="433"/>
      <c r="O28" s="433"/>
      <c r="P28" s="433"/>
      <c r="Q28" s="433"/>
      <c r="R28" s="433"/>
      <c r="S28" s="433"/>
      <c r="T28" s="293"/>
    </row>
    <row r="29" spans="1:22">
      <c r="A29" s="190"/>
      <c r="B29" s="226"/>
      <c r="C29" s="235"/>
      <c r="D29" s="433"/>
      <c r="E29" s="433"/>
      <c r="F29" s="433"/>
      <c r="G29" s="433"/>
      <c r="H29" s="433"/>
      <c r="I29" s="433"/>
      <c r="J29" s="433"/>
      <c r="K29" s="433"/>
      <c r="L29" s="433"/>
      <c r="M29" s="433"/>
      <c r="N29" s="433"/>
      <c r="O29" s="433"/>
      <c r="P29" s="433"/>
      <c r="Q29" s="433"/>
      <c r="R29" s="433"/>
      <c r="S29" s="433"/>
      <c r="T29" s="293"/>
    </row>
    <row r="30" spans="1:22" ht="6" customHeight="1">
      <c r="A30" s="190"/>
      <c r="B30" s="226"/>
      <c r="C30" s="235"/>
      <c r="D30" s="433"/>
      <c r="E30" s="433"/>
      <c r="F30" s="433"/>
      <c r="G30" s="433"/>
      <c r="H30" s="433"/>
      <c r="I30" s="433"/>
      <c r="J30" s="433"/>
      <c r="K30" s="433"/>
      <c r="L30" s="433"/>
      <c r="M30" s="433"/>
      <c r="N30" s="433"/>
      <c r="O30" s="433"/>
      <c r="P30" s="433"/>
      <c r="Q30" s="433"/>
      <c r="R30" s="433"/>
      <c r="S30" s="433"/>
      <c r="T30" s="294"/>
    </row>
    <row r="31" spans="1:22">
      <c r="B31" s="210"/>
      <c r="C31" s="211"/>
      <c r="D31" s="109"/>
      <c r="E31" s="109"/>
      <c r="F31" s="109"/>
      <c r="G31" s="224"/>
      <c r="H31" s="109"/>
      <c r="I31" s="224" t="s">
        <v>146</v>
      </c>
      <c r="J31" s="48"/>
      <c r="K31" s="48" t="s">
        <v>43</v>
      </c>
      <c r="L31" s="48"/>
      <c r="M31" s="439" t="s">
        <v>229</v>
      </c>
      <c r="N31" s="439"/>
      <c r="O31" s="48"/>
      <c r="P31" s="48"/>
      <c r="Q31" s="48"/>
      <c r="R31" s="48"/>
      <c r="S31" s="48"/>
      <c r="T31" s="259"/>
    </row>
    <row r="32" spans="1:22">
      <c r="B32" s="210"/>
      <c r="C32" s="211"/>
      <c r="D32" s="109"/>
      <c r="E32" s="109"/>
      <c r="F32" s="109"/>
      <c r="G32" s="48"/>
      <c r="H32" s="109"/>
      <c r="I32" s="48" t="s">
        <v>215</v>
      </c>
      <c r="J32" s="48"/>
      <c r="K32" s="48" t="s">
        <v>28</v>
      </c>
      <c r="L32" s="48"/>
      <c r="M32" s="439" t="s">
        <v>21</v>
      </c>
      <c r="N32" s="439"/>
      <c r="O32" s="48"/>
      <c r="P32" s="48"/>
      <c r="Q32" s="48"/>
      <c r="R32" s="48"/>
      <c r="S32" s="48"/>
      <c r="T32" s="259"/>
    </row>
    <row r="33" spans="1:22" ht="6" customHeight="1" thickBot="1">
      <c r="B33" s="210"/>
      <c r="C33" s="211"/>
      <c r="D33" s="109"/>
      <c r="E33" s="109"/>
      <c r="F33" s="109"/>
      <c r="G33" s="137"/>
      <c r="H33" s="109"/>
      <c r="I33" s="137"/>
      <c r="J33" s="137"/>
      <c r="K33" s="137"/>
      <c r="L33" s="137"/>
      <c r="M33" s="137"/>
      <c r="N33" s="137"/>
      <c r="O33" s="48"/>
      <c r="P33" s="137"/>
      <c r="Q33" s="137"/>
      <c r="R33" s="137"/>
      <c r="S33" s="137"/>
      <c r="T33" s="259"/>
    </row>
    <row r="34" spans="1:22" ht="15.75" thickBot="1">
      <c r="B34" s="210"/>
      <c r="C34" s="211"/>
      <c r="D34" s="109" t="s">
        <v>237</v>
      </c>
      <c r="E34" s="109"/>
      <c r="F34" s="109"/>
      <c r="G34" s="289"/>
      <c r="H34" s="287"/>
      <c r="I34" s="51">
        <f>H18</f>
        <v>0</v>
      </c>
      <c r="J34" s="47"/>
      <c r="K34" s="274"/>
      <c r="L34" s="142"/>
      <c r="M34" s="440">
        <f>K34*I34</f>
        <v>0</v>
      </c>
      <c r="N34" s="441"/>
      <c r="O34" s="47"/>
      <c r="P34" s="142"/>
      <c r="Q34" s="142"/>
      <c r="R34" s="142"/>
      <c r="S34" s="50"/>
      <c r="T34" s="259"/>
      <c r="V34" s="288" t="e">
        <f>#REF!*1.2</f>
        <v>#REF!</v>
      </c>
    </row>
    <row r="35" spans="1:22">
      <c r="A35" s="190"/>
      <c r="B35" s="226"/>
      <c r="C35" s="235"/>
      <c r="D35" s="235"/>
      <c r="E35" s="235"/>
      <c r="F35" s="235"/>
      <c r="G35" s="235"/>
      <c r="H35" s="235"/>
      <c r="I35" s="235"/>
      <c r="J35" s="235"/>
      <c r="K35" s="235"/>
      <c r="L35" s="235"/>
      <c r="M35" s="235"/>
      <c r="N35" s="235"/>
      <c r="O35" s="235"/>
      <c r="P35" s="235"/>
      <c r="Q35" s="235"/>
      <c r="R35" s="235"/>
      <c r="S35" s="235"/>
      <c r="T35" s="212"/>
    </row>
    <row r="36" spans="1:22">
      <c r="A36" s="190"/>
      <c r="B36" s="226"/>
      <c r="C36" s="295" t="s">
        <v>230</v>
      </c>
      <c r="D36" s="235"/>
      <c r="E36" s="235"/>
      <c r="F36" s="235"/>
      <c r="G36" s="235"/>
      <c r="H36" s="235"/>
      <c r="I36" s="235"/>
      <c r="J36" s="235"/>
      <c r="K36" s="235"/>
      <c r="L36" s="235"/>
      <c r="M36" s="235"/>
      <c r="N36" s="235"/>
      <c r="O36" s="235"/>
      <c r="P36" s="235"/>
      <c r="Q36" s="235"/>
      <c r="R36" s="235"/>
      <c r="S36" s="235"/>
      <c r="T36" s="212"/>
    </row>
    <row r="37" spans="1:22">
      <c r="A37" s="190"/>
      <c r="B37" s="226"/>
      <c r="C37" s="295" t="s">
        <v>164</v>
      </c>
      <c r="D37" s="235"/>
      <c r="E37" s="235"/>
      <c r="F37" s="235"/>
      <c r="G37" s="235"/>
      <c r="H37" s="235"/>
      <c r="I37" s="235"/>
      <c r="J37" s="235"/>
      <c r="K37" s="235"/>
      <c r="L37" s="235"/>
      <c r="M37" s="235"/>
      <c r="N37" s="235"/>
      <c r="O37" s="235"/>
      <c r="P37" s="235"/>
      <c r="Q37" s="235"/>
      <c r="R37" s="235"/>
      <c r="S37" s="235"/>
      <c r="T37" s="212"/>
    </row>
    <row r="38" spans="1:22">
      <c r="A38" s="190"/>
      <c r="B38" s="226"/>
      <c r="C38" s="295" t="s">
        <v>347</v>
      </c>
      <c r="D38" s="235"/>
      <c r="E38" s="235"/>
      <c r="F38" s="235"/>
      <c r="G38" s="235"/>
      <c r="H38" s="235"/>
      <c r="I38" s="235"/>
      <c r="J38" s="235"/>
      <c r="K38" s="235"/>
      <c r="L38" s="235"/>
      <c r="M38" s="235"/>
      <c r="N38" s="235"/>
      <c r="O38" s="235"/>
      <c r="P38" s="235"/>
      <c r="Q38" s="235"/>
      <c r="R38" s="235"/>
      <c r="S38" s="235"/>
      <c r="T38" s="212"/>
    </row>
    <row r="39" spans="1:22">
      <c r="A39" s="190"/>
      <c r="B39" s="226"/>
      <c r="C39" s="295" t="s">
        <v>234</v>
      </c>
      <c r="D39" s="235"/>
      <c r="E39" s="235"/>
      <c r="F39" s="235"/>
      <c r="G39" s="235"/>
      <c r="H39" s="235"/>
      <c r="I39" s="235"/>
      <c r="J39" s="235"/>
      <c r="K39" s="235"/>
      <c r="L39" s="235"/>
      <c r="M39" s="235"/>
      <c r="N39" s="235"/>
      <c r="O39" s="235"/>
      <c r="P39" s="235"/>
      <c r="Q39" s="235"/>
      <c r="R39" s="235"/>
      <c r="S39" s="235"/>
      <c r="T39" s="293"/>
    </row>
    <row r="40" spans="1:22">
      <c r="A40" s="190"/>
      <c r="B40" s="226"/>
      <c r="C40" s="296"/>
      <c r="D40" s="296"/>
      <c r="E40" s="296"/>
      <c r="F40" s="296"/>
      <c r="G40" s="296"/>
      <c r="H40" s="296"/>
      <c r="I40" s="296"/>
      <c r="J40" s="296"/>
      <c r="K40" s="296"/>
      <c r="L40" s="296"/>
      <c r="M40" s="297"/>
      <c r="N40" s="297"/>
      <c r="O40" s="297"/>
      <c r="P40" s="297"/>
      <c r="Q40" s="297"/>
      <c r="R40" s="297"/>
      <c r="S40" s="297"/>
      <c r="T40" s="293"/>
    </row>
    <row r="41" spans="1:22">
      <c r="A41" s="190"/>
      <c r="B41" s="226"/>
      <c r="C41" s="109"/>
      <c r="D41" s="109"/>
      <c r="E41" s="109"/>
      <c r="F41" s="109"/>
      <c r="G41" s="109"/>
      <c r="H41" s="109"/>
      <c r="I41" s="224"/>
      <c r="J41" s="137"/>
      <c r="K41" s="298"/>
      <c r="L41" s="137" t="s">
        <v>11</v>
      </c>
      <c r="M41" s="137"/>
      <c r="N41" s="235"/>
      <c r="O41" s="235"/>
      <c r="P41" s="235"/>
      <c r="Q41" s="235"/>
      <c r="R41" s="235"/>
      <c r="S41" s="235"/>
      <c r="T41" s="212"/>
    </row>
    <row r="42" spans="1:22">
      <c r="A42" s="190"/>
      <c r="B42" s="226"/>
      <c r="C42" s="235"/>
      <c r="D42" s="235"/>
      <c r="E42" s="235"/>
      <c r="F42" s="235"/>
      <c r="G42" s="235"/>
      <c r="H42" s="235"/>
      <c r="I42" s="235"/>
      <c r="J42" s="249"/>
      <c r="K42" s="248"/>
      <c r="L42" s="271" t="s">
        <v>6</v>
      </c>
      <c r="M42" s="249"/>
      <c r="N42" s="235"/>
      <c r="O42" s="235"/>
      <c r="P42" s="235"/>
      <c r="Q42" s="235"/>
      <c r="R42" s="235"/>
      <c r="S42" s="271" t="s">
        <v>5</v>
      </c>
      <c r="T42" s="299"/>
    </row>
    <row r="43" spans="1:22" ht="15.75" thickBot="1">
      <c r="A43" s="190"/>
      <c r="B43" s="251"/>
      <c r="C43" s="252"/>
      <c r="D43" s="252"/>
      <c r="E43" s="252"/>
      <c r="F43" s="252"/>
      <c r="G43" s="252"/>
      <c r="H43" s="252"/>
      <c r="I43" s="252"/>
      <c r="J43" s="252"/>
      <c r="K43" s="252"/>
      <c r="L43" s="252"/>
      <c r="M43" s="252"/>
      <c r="N43" s="252"/>
      <c r="O43" s="252"/>
      <c r="P43" s="252"/>
      <c r="Q43" s="252"/>
      <c r="R43" s="252"/>
      <c r="S43" s="252"/>
      <c r="T43" s="253"/>
    </row>
  </sheetData>
  <sheetProtection password="C4A2" sheet="1" objects="1" scenarios="1"/>
  <mergeCells count="9">
    <mergeCell ref="M31:N31"/>
    <mergeCell ref="M32:N32"/>
    <mergeCell ref="M34:N34"/>
    <mergeCell ref="B3:T3"/>
    <mergeCell ref="B4:T4"/>
    <mergeCell ref="B5:T5"/>
    <mergeCell ref="D9:S11"/>
    <mergeCell ref="D28:S30"/>
    <mergeCell ref="B6:T6"/>
  </mergeCells>
  <hyperlinks>
    <hyperlink ref="L42" location="'Fuel Impacts'!A1" display="Next Page"/>
    <hyperlink ref="S42" location="'Personnel Impacts'!A1" display="Previous Page"/>
  </hyperlinks>
  <pageMargins left="0.7" right="0.7" top="0.75" bottom="0.75" header="0.3" footer="0.3"/>
  <pageSetup scale="6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sheetPr>
    <tabColor theme="6"/>
    <pageSetUpPr fitToPage="1"/>
  </sheetPr>
  <dimension ref="A1:R37"/>
  <sheetViews>
    <sheetView zoomScale="80" zoomScaleNormal="80" workbookViewId="0">
      <selection activeCell="L32" sqref="L32"/>
    </sheetView>
  </sheetViews>
  <sheetFormatPr defaultRowHeight="15"/>
  <cols>
    <col min="1" max="1" width="5.28515625" style="189" customWidth="1"/>
    <col min="2" max="7" width="9.140625" style="189" customWidth="1"/>
    <col min="8" max="8" width="9.140625" style="189"/>
    <col min="9" max="9" width="9.140625" style="190" customWidth="1"/>
    <col min="10" max="10" width="9.140625" style="190"/>
    <col min="11" max="11" width="11.42578125" style="190" bestFit="1" customWidth="1"/>
    <col min="12" max="14" width="9.140625" style="190"/>
    <col min="15" max="15" width="17.42578125" style="190" customWidth="1"/>
    <col min="16" max="16" width="9.140625" style="190" customWidth="1"/>
    <col min="17" max="17" width="9.140625" style="190"/>
    <col min="18" max="18" width="9.140625" style="190" customWidth="1"/>
    <col min="19" max="19" width="5.28515625" style="190" customWidth="1"/>
    <col min="20" max="16384" width="9.140625" style="190"/>
  </cols>
  <sheetData>
    <row r="1" spans="1:18" ht="15.75" thickBot="1"/>
    <row r="2" spans="1:18">
      <c r="B2" s="192"/>
      <c r="C2" s="193"/>
      <c r="D2" s="193"/>
      <c r="E2" s="193"/>
      <c r="F2" s="193"/>
      <c r="G2" s="193"/>
      <c r="H2" s="193"/>
      <c r="I2" s="193"/>
      <c r="J2" s="193"/>
      <c r="K2" s="193"/>
      <c r="L2" s="193"/>
      <c r="M2" s="193"/>
      <c r="N2" s="193"/>
      <c r="O2" s="193"/>
      <c r="P2" s="193"/>
      <c r="Q2" s="193"/>
      <c r="R2" s="194"/>
    </row>
    <row r="3" spans="1:18" ht="18.75">
      <c r="A3" s="195"/>
      <c r="B3" s="434" t="s">
        <v>290</v>
      </c>
      <c r="C3" s="435"/>
      <c r="D3" s="435"/>
      <c r="E3" s="435"/>
      <c r="F3" s="435"/>
      <c r="G3" s="435"/>
      <c r="H3" s="435"/>
      <c r="I3" s="435"/>
      <c r="J3" s="435"/>
      <c r="K3" s="435"/>
      <c r="L3" s="435"/>
      <c r="M3" s="435"/>
      <c r="N3" s="435"/>
      <c r="O3" s="435"/>
      <c r="P3" s="435"/>
      <c r="Q3" s="435"/>
      <c r="R3" s="436"/>
    </row>
    <row r="4" spans="1:18" ht="18.75">
      <c r="A4" s="195"/>
      <c r="B4" s="427" t="s">
        <v>266</v>
      </c>
      <c r="C4" s="428"/>
      <c r="D4" s="428"/>
      <c r="E4" s="428"/>
      <c r="F4" s="428"/>
      <c r="G4" s="428"/>
      <c r="H4" s="428"/>
      <c r="I4" s="428"/>
      <c r="J4" s="428"/>
      <c r="K4" s="428"/>
      <c r="L4" s="428"/>
      <c r="M4" s="428"/>
      <c r="N4" s="428"/>
      <c r="O4" s="428"/>
      <c r="P4" s="428"/>
      <c r="Q4" s="428"/>
      <c r="R4" s="429"/>
    </row>
    <row r="5" spans="1:18" ht="15.75">
      <c r="B5" s="427" t="s">
        <v>149</v>
      </c>
      <c r="C5" s="428"/>
      <c r="D5" s="428"/>
      <c r="E5" s="428"/>
      <c r="F5" s="428"/>
      <c r="G5" s="428"/>
      <c r="H5" s="428"/>
      <c r="I5" s="428"/>
      <c r="J5" s="428"/>
      <c r="K5" s="428"/>
      <c r="L5" s="428"/>
      <c r="M5" s="428"/>
      <c r="N5" s="428"/>
      <c r="O5" s="428"/>
      <c r="P5" s="428"/>
      <c r="Q5" s="428"/>
      <c r="R5" s="429"/>
    </row>
    <row r="6" spans="1:18" ht="16.5" thickBot="1">
      <c r="B6" s="430" t="s">
        <v>267</v>
      </c>
      <c r="C6" s="431"/>
      <c r="D6" s="431"/>
      <c r="E6" s="431"/>
      <c r="F6" s="431"/>
      <c r="G6" s="431"/>
      <c r="H6" s="431"/>
      <c r="I6" s="431"/>
      <c r="J6" s="431"/>
      <c r="K6" s="431"/>
      <c r="L6" s="431"/>
      <c r="M6" s="431"/>
      <c r="N6" s="431"/>
      <c r="O6" s="431"/>
      <c r="P6" s="431"/>
      <c r="Q6" s="431"/>
      <c r="R6" s="432"/>
    </row>
    <row r="7" spans="1:18" ht="15.75" thickBot="1"/>
    <row r="8" spans="1:18" ht="15.75" thickBot="1">
      <c r="B8" s="192"/>
      <c r="C8" s="193"/>
      <c r="D8" s="193"/>
      <c r="E8" s="193"/>
      <c r="F8" s="193"/>
      <c r="G8" s="193"/>
      <c r="H8" s="193"/>
      <c r="I8" s="193"/>
      <c r="J8" s="193"/>
      <c r="K8" s="193"/>
      <c r="L8" s="193"/>
      <c r="M8" s="193"/>
      <c r="N8" s="193"/>
      <c r="O8" s="193"/>
      <c r="P8" s="193"/>
      <c r="Q8" s="193"/>
      <c r="R8" s="194"/>
    </row>
    <row r="9" spans="1:18" ht="15.75" customHeight="1" thickBot="1">
      <c r="B9" s="210"/>
      <c r="C9" s="211" t="s">
        <v>26</v>
      </c>
      <c r="D9" s="445" t="s">
        <v>348</v>
      </c>
      <c r="E9" s="445"/>
      <c r="F9" s="445"/>
      <c r="G9" s="445"/>
      <c r="H9" s="445"/>
      <c r="I9" s="445"/>
      <c r="J9" s="445"/>
      <c r="K9" s="445"/>
      <c r="L9" s="445"/>
      <c r="M9" s="445"/>
      <c r="N9" s="109"/>
      <c r="O9" s="301"/>
      <c r="P9" s="224" t="s">
        <v>171</v>
      </c>
      <c r="Q9" s="109"/>
      <c r="R9" s="259"/>
    </row>
    <row r="10" spans="1:18">
      <c r="B10" s="210"/>
      <c r="C10" s="211"/>
      <c r="D10" s="445"/>
      <c r="E10" s="445"/>
      <c r="F10" s="445"/>
      <c r="G10" s="445"/>
      <c r="H10" s="445"/>
      <c r="I10" s="445"/>
      <c r="J10" s="445"/>
      <c r="K10" s="445"/>
      <c r="L10" s="445"/>
      <c r="M10" s="445"/>
      <c r="N10" s="109"/>
      <c r="O10" s="109"/>
      <c r="P10" s="224" t="s">
        <v>170</v>
      </c>
      <c r="Q10" s="109"/>
      <c r="R10" s="259"/>
    </row>
    <row r="11" spans="1:18">
      <c r="B11" s="210"/>
      <c r="C11" s="211"/>
      <c r="D11" s="445"/>
      <c r="E11" s="445"/>
      <c r="F11" s="445"/>
      <c r="G11" s="445"/>
      <c r="H11" s="445"/>
      <c r="I11" s="445"/>
      <c r="J11" s="445"/>
      <c r="K11" s="445"/>
      <c r="L11" s="445"/>
      <c r="M11" s="445"/>
      <c r="N11" s="109"/>
      <c r="O11" s="109"/>
      <c r="P11" s="224"/>
      <c r="Q11" s="109"/>
      <c r="R11" s="259"/>
    </row>
    <row r="12" spans="1:18">
      <c r="B12" s="210"/>
      <c r="C12" s="211"/>
      <c r="D12" s="445"/>
      <c r="E12" s="445"/>
      <c r="F12" s="445"/>
      <c r="G12" s="445"/>
      <c r="H12" s="445"/>
      <c r="I12" s="445"/>
      <c r="J12" s="445"/>
      <c r="K12" s="445"/>
      <c r="L12" s="445"/>
      <c r="M12" s="445"/>
      <c r="N12" s="109"/>
      <c r="O12" s="109"/>
      <c r="P12" s="224"/>
      <c r="Q12" s="109"/>
      <c r="R12" s="259"/>
    </row>
    <row r="13" spans="1:18" ht="6" customHeight="1">
      <c r="B13" s="210"/>
      <c r="C13" s="211"/>
      <c r="D13" s="114"/>
      <c r="E13" s="109"/>
      <c r="F13" s="109"/>
      <c r="G13" s="109"/>
      <c r="H13" s="109"/>
      <c r="I13" s="109"/>
      <c r="J13" s="109"/>
      <c r="K13" s="302"/>
      <c r="L13" s="109"/>
      <c r="M13" s="109"/>
      <c r="N13" s="109"/>
      <c r="O13" s="109"/>
      <c r="P13" s="224"/>
      <c r="Q13" s="109"/>
      <c r="R13" s="259"/>
    </row>
    <row r="14" spans="1:18" ht="15" customHeight="1">
      <c r="B14" s="210"/>
      <c r="C14" s="211"/>
      <c r="D14" s="438" t="s">
        <v>264</v>
      </c>
      <c r="E14" s="438"/>
      <c r="F14" s="438"/>
      <c r="G14" s="438"/>
      <c r="H14" s="438"/>
      <c r="I14" s="438"/>
      <c r="J14" s="438"/>
      <c r="K14" s="438"/>
      <c r="L14" s="438"/>
      <c r="M14" s="438"/>
      <c r="N14" s="138"/>
      <c r="O14" s="109"/>
      <c r="P14" s="224"/>
      <c r="Q14" s="109"/>
      <c r="R14" s="259"/>
    </row>
    <row r="15" spans="1:18">
      <c r="B15" s="210"/>
      <c r="C15" s="211"/>
      <c r="D15" s="438"/>
      <c r="E15" s="438"/>
      <c r="F15" s="438"/>
      <c r="G15" s="438"/>
      <c r="H15" s="438"/>
      <c r="I15" s="438"/>
      <c r="J15" s="438"/>
      <c r="K15" s="438"/>
      <c r="L15" s="438"/>
      <c r="M15" s="438"/>
      <c r="N15" s="138"/>
      <c r="O15" s="109"/>
      <c r="P15" s="224"/>
      <c r="Q15" s="109"/>
      <c r="R15" s="259"/>
    </row>
    <row r="16" spans="1:18">
      <c r="B16" s="210"/>
      <c r="C16" s="211"/>
      <c r="D16" s="438"/>
      <c r="E16" s="438"/>
      <c r="F16" s="438"/>
      <c r="G16" s="438"/>
      <c r="H16" s="438"/>
      <c r="I16" s="438"/>
      <c r="J16" s="438"/>
      <c r="K16" s="438"/>
      <c r="L16" s="438"/>
      <c r="M16" s="438"/>
      <c r="N16" s="138"/>
      <c r="O16" s="109"/>
      <c r="P16" s="224"/>
      <c r="Q16" s="109"/>
      <c r="R16" s="259"/>
    </row>
    <row r="17" spans="2:18">
      <c r="B17" s="210"/>
      <c r="C17" s="211"/>
      <c r="D17" s="438"/>
      <c r="E17" s="438"/>
      <c r="F17" s="438"/>
      <c r="G17" s="438"/>
      <c r="H17" s="438"/>
      <c r="I17" s="438"/>
      <c r="J17" s="438"/>
      <c r="K17" s="438"/>
      <c r="L17" s="438"/>
      <c r="M17" s="438"/>
      <c r="N17" s="138"/>
      <c r="O17" s="109"/>
      <c r="P17" s="224"/>
      <c r="Q17" s="109"/>
      <c r="R17" s="259"/>
    </row>
    <row r="18" spans="2:18" ht="6" customHeight="1">
      <c r="B18" s="210"/>
      <c r="C18" s="211"/>
      <c r="D18" s="138"/>
      <c r="E18" s="138"/>
      <c r="F18" s="109"/>
      <c r="G18" s="109"/>
      <c r="H18" s="109"/>
      <c r="I18" s="110"/>
      <c r="J18" s="111"/>
      <c r="K18" s="111"/>
      <c r="L18" s="110"/>
      <c r="M18" s="109"/>
      <c r="N18" s="109"/>
      <c r="O18" s="109"/>
      <c r="P18" s="224"/>
      <c r="Q18" s="109"/>
      <c r="R18" s="259"/>
    </row>
    <row r="19" spans="2:18" ht="15" customHeight="1">
      <c r="B19" s="210"/>
      <c r="C19" s="211"/>
      <c r="D19" s="444" t="s">
        <v>265</v>
      </c>
      <c r="E19" s="444"/>
      <c r="F19" s="444"/>
      <c r="G19" s="444"/>
      <c r="H19" s="444"/>
      <c r="I19" s="444"/>
      <c r="J19" s="444"/>
      <c r="K19" s="444"/>
      <c r="L19" s="444"/>
      <c r="M19" s="444"/>
      <c r="N19" s="284"/>
      <c r="O19" s="109"/>
      <c r="P19" s="224"/>
      <c r="Q19" s="109"/>
      <c r="R19" s="259"/>
    </row>
    <row r="20" spans="2:18">
      <c r="B20" s="210"/>
      <c r="C20" s="211"/>
      <c r="D20" s="444"/>
      <c r="E20" s="444"/>
      <c r="F20" s="444"/>
      <c r="G20" s="444"/>
      <c r="H20" s="444"/>
      <c r="I20" s="444"/>
      <c r="J20" s="444"/>
      <c r="K20" s="444"/>
      <c r="L20" s="444"/>
      <c r="M20" s="444"/>
      <c r="N20" s="284"/>
      <c r="O20" s="109"/>
      <c r="P20" s="224"/>
      <c r="Q20" s="109"/>
      <c r="R20" s="259"/>
    </row>
    <row r="21" spans="2:18">
      <c r="B21" s="210"/>
      <c r="C21" s="211"/>
      <c r="D21" s="444"/>
      <c r="E21" s="444"/>
      <c r="F21" s="444"/>
      <c r="G21" s="444"/>
      <c r="H21" s="444"/>
      <c r="I21" s="444"/>
      <c r="J21" s="444"/>
      <c r="K21" s="444"/>
      <c r="L21" s="444"/>
      <c r="M21" s="444"/>
      <c r="N21" s="284"/>
      <c r="O21" s="109"/>
      <c r="P21" s="224"/>
      <c r="Q21" s="109"/>
      <c r="R21" s="259"/>
    </row>
    <row r="22" spans="2:18" ht="6" customHeight="1" thickBot="1">
      <c r="B22" s="210"/>
      <c r="C22" s="211"/>
      <c r="D22" s="138"/>
      <c r="E22" s="138"/>
      <c r="F22" s="109"/>
      <c r="G22" s="109"/>
      <c r="H22" s="109"/>
      <c r="I22" s="110"/>
      <c r="J22" s="111"/>
      <c r="K22" s="111"/>
      <c r="L22" s="110"/>
      <c r="M22" s="109"/>
      <c r="N22" s="109"/>
      <c r="O22" s="109"/>
      <c r="P22" s="224"/>
      <c r="Q22" s="109"/>
      <c r="R22" s="259"/>
    </row>
    <row r="23" spans="2:18" s="189" customFormat="1" ht="15.75" customHeight="1" thickBot="1">
      <c r="B23" s="210"/>
      <c r="C23" s="211" t="s">
        <v>1</v>
      </c>
      <c r="D23" s="438" t="s">
        <v>184</v>
      </c>
      <c r="E23" s="438"/>
      <c r="F23" s="438"/>
      <c r="G23" s="438"/>
      <c r="H23" s="438"/>
      <c r="I23" s="438"/>
      <c r="J23" s="438"/>
      <c r="K23" s="438"/>
      <c r="L23" s="438"/>
      <c r="M23" s="438"/>
      <c r="N23" s="48"/>
      <c r="O23" s="301"/>
      <c r="P23" s="224" t="s">
        <v>335</v>
      </c>
      <c r="Q23" s="109"/>
      <c r="R23" s="259"/>
    </row>
    <row r="24" spans="2:18" s="189" customFormat="1" ht="15.75" customHeight="1">
      <c r="B24" s="210"/>
      <c r="C24" s="211"/>
      <c r="D24" s="438"/>
      <c r="E24" s="438"/>
      <c r="F24" s="438"/>
      <c r="G24" s="438"/>
      <c r="H24" s="438"/>
      <c r="I24" s="438"/>
      <c r="J24" s="438"/>
      <c r="K24" s="438"/>
      <c r="L24" s="438"/>
      <c r="M24" s="438"/>
      <c r="N24" s="48"/>
      <c r="O24" s="109"/>
      <c r="P24" s="224"/>
      <c r="Q24" s="109"/>
      <c r="R24" s="259"/>
    </row>
    <row r="25" spans="2:18" ht="6" customHeight="1" thickBot="1">
      <c r="B25" s="210"/>
      <c r="C25" s="211"/>
      <c r="D25" s="138"/>
      <c r="E25" s="138"/>
      <c r="F25" s="109"/>
      <c r="G25" s="109"/>
      <c r="H25" s="109"/>
      <c r="I25" s="110"/>
      <c r="J25" s="111"/>
      <c r="K25" s="111"/>
      <c r="L25" s="110"/>
      <c r="M25" s="109"/>
      <c r="N25" s="109"/>
      <c r="O25" s="109"/>
      <c r="P25" s="224"/>
      <c r="Q25" s="109"/>
      <c r="R25" s="259"/>
    </row>
    <row r="26" spans="2:18" s="189" customFormat="1" ht="15.75" thickBot="1">
      <c r="B26" s="210"/>
      <c r="C26" s="211" t="s">
        <v>2</v>
      </c>
      <c r="D26" s="114" t="s">
        <v>148</v>
      </c>
      <c r="E26" s="109"/>
      <c r="F26" s="109"/>
      <c r="G26" s="109"/>
      <c r="H26" s="109"/>
      <c r="I26" s="137"/>
      <c r="J26" s="48"/>
      <c r="K26" s="48"/>
      <c r="L26" s="48"/>
      <c r="M26" s="48"/>
      <c r="N26" s="48"/>
      <c r="O26" s="104">
        <f>O9*O23</f>
        <v>0</v>
      </c>
      <c r="P26" s="224" t="s">
        <v>336</v>
      </c>
      <c r="Q26" s="109"/>
      <c r="R26" s="259"/>
    </row>
    <row r="27" spans="2:18" ht="6" customHeight="1" thickBot="1">
      <c r="B27" s="210"/>
      <c r="C27" s="211"/>
      <c r="D27" s="138"/>
      <c r="E27" s="138"/>
      <c r="F27" s="109"/>
      <c r="G27" s="109"/>
      <c r="H27" s="109"/>
      <c r="I27" s="110"/>
      <c r="J27" s="111"/>
      <c r="K27" s="111"/>
      <c r="L27" s="110"/>
      <c r="M27" s="109"/>
      <c r="N27" s="109"/>
      <c r="O27" s="109"/>
      <c r="P27" s="224"/>
      <c r="Q27" s="109"/>
      <c r="R27" s="259"/>
    </row>
    <row r="28" spans="2:18" s="189" customFormat="1" ht="15.75" thickBot="1">
      <c r="B28" s="210"/>
      <c r="C28" s="211" t="s">
        <v>16</v>
      </c>
      <c r="D28" s="114" t="s">
        <v>51</v>
      </c>
      <c r="E28" s="109"/>
      <c r="F28" s="109"/>
      <c r="G28" s="109"/>
      <c r="H28" s="109"/>
      <c r="I28" s="47"/>
      <c r="J28" s="47"/>
      <c r="K28" s="47"/>
      <c r="L28" s="47"/>
      <c r="M28" s="47"/>
      <c r="N28" s="47"/>
      <c r="O28" s="304"/>
      <c r="P28" s="224" t="s">
        <v>172</v>
      </c>
      <c r="Q28" s="109"/>
      <c r="R28" s="259"/>
    </row>
    <row r="29" spans="2:18" ht="6" customHeight="1" thickBot="1">
      <c r="B29" s="210"/>
      <c r="C29" s="211"/>
      <c r="D29" s="138"/>
      <c r="E29" s="138"/>
      <c r="F29" s="109"/>
      <c r="G29" s="109"/>
      <c r="H29" s="109"/>
      <c r="I29" s="110"/>
      <c r="J29" s="111"/>
      <c r="K29" s="111"/>
      <c r="L29" s="110"/>
      <c r="M29" s="109"/>
      <c r="N29" s="109"/>
      <c r="O29" s="109"/>
      <c r="P29" s="224"/>
      <c r="Q29" s="109"/>
      <c r="R29" s="259"/>
    </row>
    <row r="30" spans="2:18" s="189" customFormat="1" ht="15.75" thickBot="1">
      <c r="B30" s="210"/>
      <c r="C30" s="211" t="s">
        <v>40</v>
      </c>
      <c r="D30" s="219" t="s">
        <v>337</v>
      </c>
      <c r="E30" s="109"/>
      <c r="F30" s="109"/>
      <c r="G30" s="109"/>
      <c r="H30" s="109"/>
      <c r="I30" s="137"/>
      <c r="J30" s="48"/>
      <c r="K30" s="48"/>
      <c r="L30" s="48"/>
      <c r="M30" s="48"/>
      <c r="N30" s="48"/>
      <c r="O30" s="125">
        <f>(O26/3)*O28</f>
        <v>0</v>
      </c>
      <c r="P30" s="224" t="s">
        <v>173</v>
      </c>
      <c r="Q30" s="109"/>
      <c r="R30" s="259"/>
    </row>
    <row r="31" spans="2:18" s="189" customFormat="1">
      <c r="B31" s="210"/>
      <c r="C31" s="211"/>
      <c r="D31" s="114"/>
      <c r="E31" s="109"/>
      <c r="F31" s="109"/>
      <c r="G31" s="109"/>
      <c r="H31" s="109"/>
      <c r="I31" s="137"/>
      <c r="J31" s="48"/>
      <c r="K31" s="48"/>
      <c r="L31" s="48"/>
      <c r="M31" s="48"/>
      <c r="N31" s="48"/>
      <c r="O31" s="303"/>
      <c r="P31" s="224"/>
      <c r="Q31" s="109"/>
      <c r="R31" s="259"/>
    </row>
    <row r="32" spans="2:18" s="189" customFormat="1">
      <c r="B32" s="210"/>
      <c r="C32" s="211"/>
      <c r="D32" s="114"/>
      <c r="E32" s="109"/>
      <c r="F32" s="109"/>
      <c r="G32" s="109"/>
      <c r="H32" s="109"/>
      <c r="I32" s="137"/>
      <c r="J32" s="48"/>
      <c r="K32" s="48"/>
      <c r="L32" s="48"/>
      <c r="M32" s="48"/>
      <c r="N32" s="48"/>
      <c r="O32" s="303"/>
      <c r="P32" s="224"/>
      <c r="Q32" s="109"/>
      <c r="R32" s="259"/>
    </row>
    <row r="33" spans="1:18" s="189" customFormat="1">
      <c r="B33" s="210"/>
      <c r="C33" s="109" t="s">
        <v>169</v>
      </c>
      <c r="D33" s="109"/>
      <c r="E33" s="109"/>
      <c r="F33" s="109"/>
      <c r="G33" s="109"/>
      <c r="H33" s="109"/>
      <c r="I33" s="109"/>
      <c r="J33" s="109"/>
      <c r="K33" s="109"/>
      <c r="L33" s="109"/>
      <c r="M33" s="109"/>
      <c r="N33" s="109"/>
      <c r="O33" s="109"/>
      <c r="P33" s="109"/>
      <c r="Q33" s="109"/>
      <c r="R33" s="259"/>
    </row>
    <row r="34" spans="1:18" s="189" customFormat="1">
      <c r="B34" s="210"/>
      <c r="C34" s="237"/>
      <c r="D34" s="109"/>
      <c r="E34" s="109"/>
      <c r="F34" s="109"/>
      <c r="G34" s="109"/>
      <c r="H34" s="109"/>
      <c r="I34" s="109"/>
      <c r="J34" s="109"/>
      <c r="K34" s="109"/>
      <c r="L34" s="109"/>
      <c r="M34" s="109"/>
      <c r="N34" s="109"/>
      <c r="O34" s="109"/>
      <c r="P34" s="109"/>
      <c r="Q34" s="109"/>
      <c r="R34" s="259"/>
    </row>
    <row r="35" spans="1:18">
      <c r="A35" s="190"/>
      <c r="B35" s="210"/>
      <c r="C35" s="109"/>
      <c r="D35" s="109"/>
      <c r="E35" s="109"/>
      <c r="F35" s="109"/>
      <c r="G35" s="109"/>
      <c r="H35" s="109"/>
      <c r="I35" s="109"/>
      <c r="J35" s="224"/>
      <c r="K35" s="137" t="s">
        <v>11</v>
      </c>
      <c r="L35" s="298"/>
      <c r="M35" s="109"/>
      <c r="N35" s="109"/>
      <c r="O35" s="109"/>
      <c r="P35" s="109"/>
      <c r="Q35" s="109"/>
      <c r="R35" s="259"/>
    </row>
    <row r="36" spans="1:18">
      <c r="A36" s="190"/>
      <c r="B36" s="226"/>
      <c r="C36" s="235"/>
      <c r="D36" s="235"/>
      <c r="E36" s="235"/>
      <c r="F36" s="235"/>
      <c r="G36" s="235"/>
      <c r="H36" s="235"/>
      <c r="I36" s="235"/>
      <c r="J36" s="235"/>
      <c r="K36" s="249" t="s">
        <v>6</v>
      </c>
      <c r="L36" s="248"/>
      <c r="M36" s="235"/>
      <c r="N36" s="235"/>
      <c r="O36" s="235"/>
      <c r="P36" s="235"/>
      <c r="Q36" s="271" t="s">
        <v>5</v>
      </c>
      <c r="R36" s="212"/>
    </row>
    <row r="37" spans="1:18" ht="15.75" thickBot="1">
      <c r="A37" s="190"/>
      <c r="B37" s="251"/>
      <c r="C37" s="252"/>
      <c r="D37" s="252"/>
      <c r="E37" s="252"/>
      <c r="F37" s="252"/>
      <c r="G37" s="252"/>
      <c r="H37" s="252"/>
      <c r="I37" s="252"/>
      <c r="J37" s="252"/>
      <c r="K37" s="252"/>
      <c r="L37" s="252"/>
      <c r="M37" s="252"/>
      <c r="N37" s="252"/>
      <c r="O37" s="252"/>
      <c r="P37" s="252"/>
      <c r="Q37" s="252"/>
      <c r="R37" s="253"/>
    </row>
  </sheetData>
  <sheetProtection password="C4A2" sheet="1" objects="1" scenarios="1"/>
  <mergeCells count="8">
    <mergeCell ref="D23:M24"/>
    <mergeCell ref="D14:M17"/>
    <mergeCell ref="B3:R3"/>
    <mergeCell ref="B4:R4"/>
    <mergeCell ref="B5:R5"/>
    <mergeCell ref="D19:M21"/>
    <mergeCell ref="B6:R6"/>
    <mergeCell ref="D9:M12"/>
  </mergeCells>
  <hyperlinks>
    <hyperlink ref="K36" location="'Other Financial Impacts'!A1" display="Next Page"/>
    <hyperlink ref="Q36" location="'Equipment Impacts'!A1" display="Previous Page"/>
  </hyperlinks>
  <pageMargins left="0.7" right="0.7" top="0.75" bottom="0.75" header="0.3" footer="0.3"/>
  <pageSetup scale="69" orientation="landscape" r:id="rId1"/>
  <headerFooter>
    <oddFooter>Page &amp;P of &amp;N</oddFooter>
  </headerFooter>
  <ignoredErrors>
    <ignoredError sqref="C13:C31 C9:C11" numberStoredAsText="1"/>
  </ignoredErrors>
</worksheet>
</file>

<file path=xl/worksheets/sheet9.xml><?xml version="1.0" encoding="utf-8"?>
<worksheet xmlns="http://schemas.openxmlformats.org/spreadsheetml/2006/main" xmlns:r="http://schemas.openxmlformats.org/officeDocument/2006/relationships">
  <sheetPr>
    <tabColor theme="6"/>
    <pageSetUpPr fitToPage="1"/>
  </sheetPr>
  <dimension ref="A1:Q48"/>
  <sheetViews>
    <sheetView zoomScale="90" zoomScaleNormal="90" zoomScaleSheetLayoutView="70" workbookViewId="0">
      <selection activeCell="L36" activeCellId="12" sqref="J15 J21 L15 L17 L19 L21 H30 H32 H36 L30 L32 L34 L36"/>
    </sheetView>
  </sheetViews>
  <sheetFormatPr defaultRowHeight="15"/>
  <cols>
    <col min="1" max="1" width="5.28515625" style="189" customWidth="1"/>
    <col min="2" max="2" width="9.140625" style="189" customWidth="1"/>
    <col min="3" max="3" width="3.7109375" style="189" customWidth="1"/>
    <col min="4" max="6" width="9.140625" style="189" customWidth="1"/>
    <col min="7" max="7" width="11.5703125" style="189" customWidth="1"/>
    <col min="8" max="8" width="9.42578125" style="189" bestFit="1" customWidth="1"/>
    <col min="9" max="9" width="9.140625" style="190" customWidth="1"/>
    <col min="10" max="10" width="9.140625" style="190"/>
    <col min="11" max="11" width="11.42578125" style="190" bestFit="1" customWidth="1"/>
    <col min="12" max="12" width="13.28515625" style="190" customWidth="1"/>
    <col min="13" max="13" width="9.140625" style="190"/>
    <col min="14" max="14" width="17.5703125" style="190" customWidth="1"/>
    <col min="15" max="15" width="9.140625" style="190" customWidth="1"/>
    <col min="16" max="16" width="9.140625" style="190"/>
    <col min="17" max="17" width="9.140625" style="190" customWidth="1"/>
    <col min="18" max="18" width="5.28515625" style="190" customWidth="1"/>
    <col min="19" max="16384" width="9.140625" style="190"/>
  </cols>
  <sheetData>
    <row r="1" spans="1:17" ht="15.75" thickBot="1"/>
    <row r="2" spans="1:17">
      <c r="B2" s="192"/>
      <c r="C2" s="193"/>
      <c r="D2" s="193"/>
      <c r="E2" s="193"/>
      <c r="F2" s="193"/>
      <c r="G2" s="193"/>
      <c r="H2" s="193"/>
      <c r="I2" s="193"/>
      <c r="J2" s="193"/>
      <c r="K2" s="193"/>
      <c r="L2" s="193"/>
      <c r="M2" s="193"/>
      <c r="N2" s="193"/>
      <c r="O2" s="193"/>
      <c r="P2" s="193"/>
      <c r="Q2" s="194"/>
    </row>
    <row r="3" spans="1:17" ht="18.75">
      <c r="A3" s="195"/>
      <c r="B3" s="434" t="s">
        <v>291</v>
      </c>
      <c r="C3" s="435"/>
      <c r="D3" s="435"/>
      <c r="E3" s="435"/>
      <c r="F3" s="435"/>
      <c r="G3" s="435"/>
      <c r="H3" s="435"/>
      <c r="I3" s="435"/>
      <c r="J3" s="435"/>
      <c r="K3" s="435"/>
      <c r="L3" s="435"/>
      <c r="M3" s="435"/>
      <c r="N3" s="435"/>
      <c r="O3" s="435"/>
      <c r="P3" s="435"/>
      <c r="Q3" s="436"/>
    </row>
    <row r="4" spans="1:17" ht="18.75">
      <c r="A4" s="195"/>
      <c r="B4" s="427" t="s">
        <v>266</v>
      </c>
      <c r="C4" s="428"/>
      <c r="D4" s="428"/>
      <c r="E4" s="428"/>
      <c r="F4" s="428"/>
      <c r="G4" s="428"/>
      <c r="H4" s="428"/>
      <c r="I4" s="428"/>
      <c r="J4" s="428"/>
      <c r="K4" s="428"/>
      <c r="L4" s="428"/>
      <c r="M4" s="428"/>
      <c r="N4" s="428"/>
      <c r="O4" s="428"/>
      <c r="P4" s="428"/>
      <c r="Q4" s="429"/>
    </row>
    <row r="5" spans="1:17" ht="15.75">
      <c r="B5" s="427" t="s">
        <v>149</v>
      </c>
      <c r="C5" s="428"/>
      <c r="D5" s="428"/>
      <c r="E5" s="428"/>
      <c r="F5" s="428"/>
      <c r="G5" s="428"/>
      <c r="H5" s="428"/>
      <c r="I5" s="428"/>
      <c r="J5" s="428"/>
      <c r="K5" s="428"/>
      <c r="L5" s="428"/>
      <c r="M5" s="428"/>
      <c r="N5" s="428"/>
      <c r="O5" s="428"/>
      <c r="P5" s="428"/>
      <c r="Q5" s="429"/>
    </row>
    <row r="6" spans="1:17" ht="16.5" thickBot="1">
      <c r="B6" s="430" t="s">
        <v>267</v>
      </c>
      <c r="C6" s="431"/>
      <c r="D6" s="431"/>
      <c r="E6" s="431"/>
      <c r="F6" s="431"/>
      <c r="G6" s="431"/>
      <c r="H6" s="431"/>
      <c r="I6" s="431"/>
      <c r="J6" s="431"/>
      <c r="K6" s="431"/>
      <c r="L6" s="431"/>
      <c r="M6" s="431"/>
      <c r="N6" s="431"/>
      <c r="O6" s="431"/>
      <c r="P6" s="431"/>
      <c r="Q6" s="432"/>
    </row>
    <row r="7" spans="1:17" ht="15.75" thickBot="1"/>
    <row r="8" spans="1:17">
      <c r="B8" s="192"/>
      <c r="C8" s="193"/>
      <c r="D8" s="193"/>
      <c r="E8" s="193"/>
      <c r="F8" s="193"/>
      <c r="G8" s="193"/>
      <c r="H8" s="193"/>
      <c r="I8" s="193"/>
      <c r="J8" s="193"/>
      <c r="K8" s="193"/>
      <c r="L8" s="193"/>
      <c r="M8" s="193"/>
      <c r="N8" s="193"/>
      <c r="O8" s="193"/>
      <c r="P8" s="193"/>
      <c r="Q8" s="194"/>
    </row>
    <row r="9" spans="1:17">
      <c r="B9" s="226"/>
      <c r="C9" s="235"/>
      <c r="D9" s="235"/>
      <c r="E9" s="235"/>
      <c r="F9" s="235"/>
      <c r="G9" s="235"/>
      <c r="H9" s="235"/>
      <c r="I9" s="235"/>
      <c r="J9" s="235"/>
      <c r="K9" s="235"/>
      <c r="L9" s="235"/>
      <c r="M9" s="235"/>
      <c r="N9" s="235"/>
      <c r="O9" s="235"/>
      <c r="P9" s="235"/>
      <c r="Q9" s="212"/>
    </row>
    <row r="10" spans="1:17">
      <c r="B10" s="226"/>
      <c r="C10" s="211" t="s">
        <v>26</v>
      </c>
      <c r="D10" s="305" t="s">
        <v>282</v>
      </c>
      <c r="E10" s="109"/>
      <c r="F10" s="109"/>
      <c r="G10" s="109"/>
      <c r="H10" s="109"/>
      <c r="I10" s="109"/>
      <c r="J10" s="109"/>
      <c r="K10" s="109"/>
      <c r="L10" s="109"/>
      <c r="M10" s="109"/>
      <c r="N10" s="109"/>
      <c r="O10" s="235"/>
      <c r="P10" s="235"/>
      <c r="Q10" s="212"/>
    </row>
    <row r="11" spans="1:17" ht="6" customHeight="1">
      <c r="B11" s="226"/>
      <c r="C11" s="211"/>
      <c r="D11" s="109"/>
      <c r="E11" s="109"/>
      <c r="F11" s="109"/>
      <c r="G11" s="109"/>
      <c r="H11" s="109"/>
      <c r="I11" s="137"/>
      <c r="J11" s="48"/>
      <c r="K11" s="48"/>
      <c r="L11" s="48"/>
      <c r="M11" s="48"/>
      <c r="N11" s="48"/>
      <c r="O11" s="235"/>
      <c r="P11" s="235"/>
      <c r="Q11" s="212"/>
    </row>
    <row r="12" spans="1:17">
      <c r="B12" s="226"/>
      <c r="C12" s="211"/>
      <c r="D12" s="109"/>
      <c r="E12" s="109"/>
      <c r="F12" s="109"/>
      <c r="G12" s="109"/>
      <c r="H12" s="109"/>
      <c r="I12" s="137"/>
      <c r="J12" s="48" t="s">
        <v>30</v>
      </c>
      <c r="K12" s="48"/>
      <c r="L12" s="48" t="s">
        <v>31</v>
      </c>
      <c r="M12" s="48"/>
      <c r="N12" s="48" t="s">
        <v>236</v>
      </c>
      <c r="O12" s="235"/>
      <c r="P12" s="235"/>
      <c r="Q12" s="212"/>
    </row>
    <row r="13" spans="1:17">
      <c r="B13" s="226"/>
      <c r="C13" s="211"/>
      <c r="D13" s="109"/>
      <c r="E13" s="109"/>
      <c r="F13" s="109"/>
      <c r="G13" s="109"/>
      <c r="H13" s="109"/>
      <c r="I13" s="137"/>
      <c r="J13" s="48"/>
      <c r="K13" s="48"/>
      <c r="L13" s="48" t="s">
        <v>137</v>
      </c>
      <c r="M13" s="48"/>
      <c r="N13" s="48" t="s">
        <v>238</v>
      </c>
      <c r="O13" s="235"/>
      <c r="P13" s="235"/>
      <c r="Q13" s="212"/>
    </row>
    <row r="14" spans="1:17" ht="6" customHeight="1" thickBot="1">
      <c r="B14" s="226"/>
      <c r="C14" s="211"/>
      <c r="D14" s="109"/>
      <c r="E14" s="109"/>
      <c r="F14" s="109"/>
      <c r="G14" s="109"/>
      <c r="H14" s="109"/>
      <c r="I14" s="137"/>
      <c r="J14" s="48"/>
      <c r="K14" s="48"/>
      <c r="L14" s="48"/>
      <c r="M14" s="48"/>
      <c r="N14" s="48"/>
      <c r="O14" s="235"/>
      <c r="P14" s="235"/>
      <c r="Q14" s="212"/>
    </row>
    <row r="15" spans="1:17" ht="15.75" thickBot="1">
      <c r="B15" s="226"/>
      <c r="C15" s="211"/>
      <c r="D15" s="109" t="s">
        <v>187</v>
      </c>
      <c r="E15" s="109"/>
      <c r="F15" s="109"/>
      <c r="G15" s="109"/>
      <c r="H15" s="109"/>
      <c r="I15" s="137"/>
      <c r="J15" s="273"/>
      <c r="K15" s="48"/>
      <c r="L15" s="312"/>
      <c r="M15" s="126"/>
      <c r="N15" s="49">
        <f>L15*J15</f>
        <v>0</v>
      </c>
      <c r="O15" s="235"/>
      <c r="P15" s="235"/>
      <c r="Q15" s="212"/>
    </row>
    <row r="16" spans="1:17" ht="6" customHeight="1" thickBot="1">
      <c r="B16" s="226"/>
      <c r="C16" s="211"/>
      <c r="D16" s="109"/>
      <c r="E16" s="109"/>
      <c r="F16" s="109"/>
      <c r="G16" s="109"/>
      <c r="H16" s="109"/>
      <c r="I16" s="137"/>
      <c r="J16" s="306"/>
      <c r="K16" s="48"/>
      <c r="L16" s="307"/>
      <c r="M16" s="126"/>
      <c r="N16" s="126"/>
      <c r="O16" s="235"/>
      <c r="P16" s="235"/>
      <c r="Q16" s="212"/>
    </row>
    <row r="17" spans="2:17" ht="15.75" thickBot="1">
      <c r="B17" s="226"/>
      <c r="C17" s="211"/>
      <c r="D17" s="109" t="s">
        <v>186</v>
      </c>
      <c r="E17" s="109"/>
      <c r="F17" s="109"/>
      <c r="G17" s="109"/>
      <c r="H17" s="109"/>
      <c r="I17" s="137"/>
      <c r="J17" s="308">
        <f>'Fuel Impacts'!O23</f>
        <v>0</v>
      </c>
      <c r="K17" s="48"/>
      <c r="L17" s="312"/>
      <c r="M17" s="126"/>
      <c r="N17" s="49">
        <f>L17*J17</f>
        <v>0</v>
      </c>
      <c r="O17" s="235"/>
      <c r="P17" s="235"/>
      <c r="Q17" s="212"/>
    </row>
    <row r="18" spans="2:17" ht="6" customHeight="1" thickBot="1">
      <c r="B18" s="226"/>
      <c r="C18" s="211"/>
      <c r="D18" s="109"/>
      <c r="E18" s="109"/>
      <c r="F18" s="109"/>
      <c r="G18" s="109"/>
      <c r="H18" s="109"/>
      <c r="I18" s="137"/>
      <c r="J18" s="306"/>
      <c r="K18" s="48"/>
      <c r="L18" s="307"/>
      <c r="M18" s="126"/>
      <c r="N18" s="126"/>
      <c r="O18" s="235"/>
      <c r="P18" s="235"/>
      <c r="Q18" s="212"/>
    </row>
    <row r="19" spans="2:17" ht="14.25" customHeight="1" thickBot="1">
      <c r="B19" s="226"/>
      <c r="C19" s="211"/>
      <c r="D19" s="109" t="s">
        <v>331</v>
      </c>
      <c r="E19" s="109"/>
      <c r="F19" s="109"/>
      <c r="G19" s="109"/>
      <c r="H19" s="109"/>
      <c r="I19" s="137"/>
      <c r="J19" s="51">
        <f>'Refuse Composition'!O33*'Refuse Composition'!R39</f>
        <v>0</v>
      </c>
      <c r="K19" s="48"/>
      <c r="L19" s="312"/>
      <c r="M19" s="126"/>
      <c r="N19" s="49">
        <f>L19*J19</f>
        <v>0</v>
      </c>
      <c r="O19" s="235"/>
      <c r="P19" s="235"/>
      <c r="Q19" s="212"/>
    </row>
    <row r="20" spans="2:17" ht="6" customHeight="1" thickBot="1">
      <c r="B20" s="226"/>
      <c r="C20" s="211"/>
      <c r="D20" s="109"/>
      <c r="E20" s="109"/>
      <c r="F20" s="109"/>
      <c r="G20" s="109"/>
      <c r="H20" s="109"/>
      <c r="I20" s="137"/>
      <c r="J20" s="306"/>
      <c r="K20" s="48"/>
      <c r="L20" s="309"/>
      <c r="M20" s="126"/>
      <c r="N20" s="127"/>
      <c r="O20" s="235"/>
      <c r="P20" s="235"/>
      <c r="Q20" s="212"/>
    </row>
    <row r="21" spans="2:17" ht="15.75" thickBot="1">
      <c r="B21" s="226"/>
      <c r="C21" s="211"/>
      <c r="D21" s="109" t="s">
        <v>33</v>
      </c>
      <c r="E21" s="109"/>
      <c r="F21" s="109"/>
      <c r="G21" s="109"/>
      <c r="H21" s="109"/>
      <c r="I21" s="47"/>
      <c r="J21" s="273"/>
      <c r="K21" s="47"/>
      <c r="L21" s="312"/>
      <c r="M21" s="142"/>
      <c r="N21" s="49">
        <f>L21*J21</f>
        <v>0</v>
      </c>
      <c r="O21" s="235"/>
      <c r="P21" s="235"/>
      <c r="Q21" s="212"/>
    </row>
    <row r="22" spans="2:17" ht="6" customHeight="1" thickBot="1">
      <c r="B22" s="226"/>
      <c r="C22" s="211"/>
      <c r="D22" s="109"/>
      <c r="E22" s="109"/>
      <c r="F22" s="109"/>
      <c r="G22" s="109"/>
      <c r="H22" s="109"/>
      <c r="I22" s="137"/>
      <c r="J22" s="48"/>
      <c r="K22" s="48"/>
      <c r="L22" s="127"/>
      <c r="M22" s="126"/>
      <c r="N22" s="127"/>
      <c r="O22" s="235"/>
      <c r="P22" s="235"/>
      <c r="Q22" s="212"/>
    </row>
    <row r="23" spans="2:17" ht="15.75" thickBot="1">
      <c r="B23" s="226"/>
      <c r="C23" s="211"/>
      <c r="D23" s="109" t="s">
        <v>25</v>
      </c>
      <c r="E23" s="109"/>
      <c r="F23" s="109"/>
      <c r="G23" s="109"/>
      <c r="H23" s="109"/>
      <c r="I23" s="109"/>
      <c r="J23" s="109"/>
      <c r="K23" s="47"/>
      <c r="L23" s="143"/>
      <c r="M23" s="143"/>
      <c r="N23" s="49">
        <f>SUM(N15:N22)</f>
        <v>0</v>
      </c>
      <c r="O23" s="235"/>
      <c r="P23" s="235"/>
      <c r="Q23" s="212"/>
    </row>
    <row r="24" spans="2:17">
      <c r="B24" s="226"/>
      <c r="C24" s="109"/>
      <c r="D24" s="109"/>
      <c r="E24" s="109"/>
      <c r="F24" s="109"/>
      <c r="G24" s="109"/>
      <c r="H24" s="109"/>
      <c r="I24" s="109"/>
      <c r="J24" s="109"/>
      <c r="K24" s="109"/>
      <c r="L24" s="109"/>
      <c r="M24" s="109"/>
      <c r="N24" s="109"/>
      <c r="O24" s="235"/>
      <c r="P24" s="235"/>
      <c r="Q24" s="212"/>
    </row>
    <row r="25" spans="2:17">
      <c r="B25" s="226"/>
      <c r="C25" s="211" t="s">
        <v>17</v>
      </c>
      <c r="D25" s="114" t="s">
        <v>185</v>
      </c>
      <c r="E25" s="109"/>
      <c r="F25" s="109"/>
      <c r="G25" s="109"/>
      <c r="H25" s="109"/>
      <c r="I25" s="109"/>
      <c r="J25" s="109"/>
      <c r="K25" s="109"/>
      <c r="L25" s="109"/>
      <c r="M25" s="109"/>
      <c r="N25" s="109"/>
      <c r="O25" s="235"/>
      <c r="P25" s="235"/>
      <c r="Q25" s="212"/>
    </row>
    <row r="26" spans="2:17" ht="6" customHeight="1">
      <c r="B26" s="226"/>
      <c r="C26" s="211"/>
      <c r="D26" s="109"/>
      <c r="E26" s="109"/>
      <c r="F26" s="109"/>
      <c r="G26" s="109"/>
      <c r="H26" s="109"/>
      <c r="I26" s="137"/>
      <c r="J26" s="48"/>
      <c r="K26" s="48"/>
      <c r="L26" s="48"/>
      <c r="M26" s="48"/>
      <c r="N26" s="48"/>
      <c r="O26" s="235"/>
      <c r="P26" s="235"/>
      <c r="Q26" s="212"/>
    </row>
    <row r="27" spans="2:17">
      <c r="B27" s="226"/>
      <c r="C27" s="211"/>
      <c r="D27" s="109"/>
      <c r="E27" s="109"/>
      <c r="F27" s="109"/>
      <c r="G27" s="109"/>
      <c r="H27" s="48" t="s">
        <v>30</v>
      </c>
      <c r="I27" s="137"/>
      <c r="J27" s="48" t="s">
        <v>242</v>
      </c>
      <c r="K27" s="48"/>
      <c r="L27" s="48" t="s">
        <v>31</v>
      </c>
      <c r="M27" s="48"/>
      <c r="N27" s="48" t="s">
        <v>236</v>
      </c>
      <c r="O27" s="235"/>
      <c r="P27" s="235"/>
      <c r="Q27" s="212"/>
    </row>
    <row r="28" spans="2:17">
      <c r="B28" s="226"/>
      <c r="C28" s="211"/>
      <c r="D28" s="109"/>
      <c r="E28" s="109"/>
      <c r="F28" s="109"/>
      <c r="G28" s="109"/>
      <c r="H28" s="48"/>
      <c r="I28" s="137"/>
      <c r="J28" s="48" t="s">
        <v>153</v>
      </c>
      <c r="K28" s="48"/>
      <c r="L28" s="48" t="s">
        <v>153</v>
      </c>
      <c r="M28" s="48"/>
      <c r="N28" s="48" t="s">
        <v>153</v>
      </c>
      <c r="O28" s="235"/>
      <c r="P28" s="235"/>
      <c r="Q28" s="212"/>
    </row>
    <row r="29" spans="2:17" ht="6" customHeight="1" thickBot="1">
      <c r="B29" s="226"/>
      <c r="C29" s="211"/>
      <c r="D29" s="109"/>
      <c r="E29" s="109"/>
      <c r="F29" s="109"/>
      <c r="G29" s="109"/>
      <c r="H29" s="48"/>
      <c r="I29" s="137"/>
      <c r="J29" s="48"/>
      <c r="K29" s="48"/>
      <c r="L29" s="48"/>
      <c r="M29" s="48"/>
      <c r="N29" s="48"/>
      <c r="O29" s="235"/>
      <c r="P29" s="235"/>
      <c r="Q29" s="212"/>
    </row>
    <row r="30" spans="2:17" ht="18" thickBot="1">
      <c r="B30" s="226"/>
      <c r="C30" s="211"/>
      <c r="D30" s="109" t="s">
        <v>332</v>
      </c>
      <c r="E30" s="109"/>
      <c r="F30" s="109"/>
      <c r="G30" s="109"/>
      <c r="H30" s="301"/>
      <c r="I30" s="137"/>
      <c r="J30" s="128">
        <v>15</v>
      </c>
      <c r="K30" s="48"/>
      <c r="L30" s="312"/>
      <c r="M30" s="126"/>
      <c r="N30" s="49">
        <f>L30*H30</f>
        <v>0</v>
      </c>
      <c r="O30" s="235"/>
      <c r="P30" s="235"/>
      <c r="Q30" s="212"/>
    </row>
    <row r="31" spans="2:17" ht="6" customHeight="1" thickBot="1">
      <c r="B31" s="226"/>
      <c r="C31" s="211"/>
      <c r="D31" s="109"/>
      <c r="E31" s="109"/>
      <c r="F31" s="109"/>
      <c r="G31" s="109"/>
      <c r="H31" s="310"/>
      <c r="I31" s="137"/>
      <c r="J31" s="129"/>
      <c r="K31" s="48"/>
      <c r="L31" s="307"/>
      <c r="M31" s="126"/>
      <c r="N31" s="127"/>
      <c r="O31" s="235"/>
      <c r="P31" s="235"/>
      <c r="Q31" s="212"/>
    </row>
    <row r="32" spans="2:17" ht="18" thickBot="1">
      <c r="B32" s="226"/>
      <c r="C32" s="211"/>
      <c r="D32" s="109" t="s">
        <v>333</v>
      </c>
      <c r="E32" s="109"/>
      <c r="F32" s="109"/>
      <c r="G32" s="109"/>
      <c r="H32" s="301"/>
      <c r="I32" s="47"/>
      <c r="J32" s="128">
        <v>15</v>
      </c>
      <c r="K32" s="47"/>
      <c r="L32" s="312"/>
      <c r="M32" s="142"/>
      <c r="N32" s="49">
        <f>L32*H32</f>
        <v>0</v>
      </c>
      <c r="O32" s="235"/>
      <c r="P32" s="235"/>
      <c r="Q32" s="212"/>
    </row>
    <row r="33" spans="2:17" ht="6" customHeight="1" thickBot="1">
      <c r="B33" s="226"/>
      <c r="C33" s="211"/>
      <c r="D33" s="109"/>
      <c r="E33" s="109"/>
      <c r="F33" s="109"/>
      <c r="G33" s="109"/>
      <c r="H33" s="310"/>
      <c r="I33" s="137"/>
      <c r="J33" s="129"/>
      <c r="K33" s="48"/>
      <c r="L33" s="307"/>
      <c r="M33" s="126"/>
      <c r="N33" s="127"/>
      <c r="O33" s="235"/>
      <c r="P33" s="235"/>
      <c r="Q33" s="212"/>
    </row>
    <row r="34" spans="2:17" ht="18" thickBot="1">
      <c r="B34" s="226"/>
      <c r="C34" s="211"/>
      <c r="D34" s="109" t="s">
        <v>334</v>
      </c>
      <c r="E34" s="109"/>
      <c r="F34" s="109"/>
      <c r="G34" s="109"/>
      <c r="H34" s="134">
        <f>J19</f>
        <v>0</v>
      </c>
      <c r="I34" s="47"/>
      <c r="J34" s="128">
        <v>35.97</v>
      </c>
      <c r="K34" s="47"/>
      <c r="L34" s="312"/>
      <c r="M34" s="142"/>
      <c r="N34" s="49">
        <f>L34*H34</f>
        <v>0</v>
      </c>
      <c r="O34" s="235"/>
      <c r="P34" s="235"/>
      <c r="Q34" s="212"/>
    </row>
    <row r="35" spans="2:17" ht="6" customHeight="1" thickBot="1">
      <c r="B35" s="226"/>
      <c r="C35" s="211"/>
      <c r="D35" s="109"/>
      <c r="E35" s="109"/>
      <c r="F35" s="109"/>
      <c r="G35" s="109"/>
      <c r="H35" s="310"/>
      <c r="I35" s="137"/>
      <c r="J35" s="130"/>
      <c r="K35" s="48"/>
      <c r="L35" s="309"/>
      <c r="M35" s="126"/>
      <c r="N35" s="126"/>
      <c r="O35" s="235"/>
      <c r="P35" s="235"/>
      <c r="Q35" s="212"/>
    </row>
    <row r="36" spans="2:17" ht="15.75" thickBot="1">
      <c r="B36" s="226"/>
      <c r="C36" s="211"/>
      <c r="D36" s="109" t="s">
        <v>235</v>
      </c>
      <c r="E36" s="109"/>
      <c r="F36" s="109"/>
      <c r="G36" s="109"/>
      <c r="H36" s="301"/>
      <c r="I36" s="47"/>
      <c r="J36" s="131" t="s">
        <v>44</v>
      </c>
      <c r="K36" s="47"/>
      <c r="L36" s="312"/>
      <c r="M36" s="143"/>
      <c r="N36" s="49">
        <f>L36*H36</f>
        <v>0</v>
      </c>
      <c r="O36" s="235"/>
      <c r="P36" s="235"/>
      <c r="Q36" s="212"/>
    </row>
    <row r="37" spans="2:17" ht="6" customHeight="1" thickBot="1">
      <c r="B37" s="226"/>
      <c r="C37" s="211"/>
      <c r="D37" s="109"/>
      <c r="E37" s="109"/>
      <c r="F37" s="109"/>
      <c r="G37" s="109"/>
      <c r="H37" s="109"/>
      <c r="I37" s="137"/>
      <c r="J37" s="48"/>
      <c r="K37" s="48"/>
      <c r="L37" s="127"/>
      <c r="M37" s="126"/>
      <c r="N37" s="127"/>
      <c r="O37" s="235"/>
      <c r="P37" s="235"/>
      <c r="Q37" s="212"/>
    </row>
    <row r="38" spans="2:17" ht="15.75" thickBot="1">
      <c r="B38" s="226"/>
      <c r="C38" s="211"/>
      <c r="D38" s="109" t="s">
        <v>25</v>
      </c>
      <c r="E38" s="109"/>
      <c r="F38" s="109"/>
      <c r="G38" s="109"/>
      <c r="H38" s="109"/>
      <c r="I38" s="109"/>
      <c r="J38" s="109"/>
      <c r="K38" s="47"/>
      <c r="L38" s="143"/>
      <c r="M38" s="143"/>
      <c r="N38" s="49">
        <f>SUM(N30:N37)</f>
        <v>0</v>
      </c>
      <c r="O38" s="235"/>
      <c r="P38" s="235"/>
      <c r="Q38" s="212"/>
    </row>
    <row r="39" spans="2:17">
      <c r="B39" s="226"/>
      <c r="C39" s="235"/>
      <c r="D39" s="235"/>
      <c r="E39" s="235"/>
      <c r="F39" s="235"/>
      <c r="G39" s="235"/>
      <c r="H39" s="235"/>
      <c r="I39" s="235"/>
      <c r="J39" s="235"/>
      <c r="K39" s="235"/>
      <c r="L39" s="235"/>
      <c r="M39" s="235"/>
      <c r="N39" s="235"/>
      <c r="O39" s="235"/>
      <c r="P39" s="235"/>
      <c r="Q39" s="212"/>
    </row>
    <row r="40" spans="2:17">
      <c r="B40" s="226"/>
      <c r="C40" s="295" t="s">
        <v>54</v>
      </c>
      <c r="D40" s="235"/>
      <c r="E40" s="235"/>
      <c r="F40" s="235"/>
      <c r="G40" s="235"/>
      <c r="H40" s="235"/>
      <c r="I40" s="235"/>
      <c r="J40" s="235"/>
      <c r="K40" s="235"/>
      <c r="L40" s="235"/>
      <c r="M40" s="235"/>
      <c r="N40" s="235"/>
      <c r="O40" s="235"/>
      <c r="P40" s="235"/>
      <c r="Q40" s="212"/>
    </row>
    <row r="41" spans="2:17">
      <c r="B41" s="226"/>
      <c r="C41" s="446" t="s">
        <v>254</v>
      </c>
      <c r="D41" s="446"/>
      <c r="E41" s="446"/>
      <c r="F41" s="446"/>
      <c r="G41" s="446"/>
      <c r="H41" s="446"/>
      <c r="I41" s="446"/>
      <c r="J41" s="446"/>
      <c r="K41" s="446"/>
      <c r="L41" s="446"/>
      <c r="M41" s="446"/>
      <c r="N41" s="446"/>
      <c r="O41" s="446"/>
      <c r="P41" s="446"/>
      <c r="Q41" s="212"/>
    </row>
    <row r="42" spans="2:17">
      <c r="B42" s="226"/>
      <c r="C42" s="295" t="s">
        <v>328</v>
      </c>
      <c r="D42" s="311"/>
      <c r="E42" s="311"/>
      <c r="F42" s="311"/>
      <c r="G42" s="311"/>
      <c r="H42" s="311"/>
      <c r="I42" s="311"/>
      <c r="J42" s="311"/>
      <c r="K42" s="311"/>
      <c r="L42" s="311"/>
      <c r="M42" s="311"/>
      <c r="N42" s="311"/>
      <c r="O42" s="311"/>
      <c r="P42" s="311"/>
      <c r="Q42" s="212"/>
    </row>
    <row r="43" spans="2:17">
      <c r="B43" s="226"/>
      <c r="C43" s="295" t="s">
        <v>255</v>
      </c>
      <c r="D43" s="235"/>
      <c r="E43" s="235"/>
      <c r="F43" s="235"/>
      <c r="G43" s="235"/>
      <c r="H43" s="235"/>
      <c r="I43" s="235"/>
      <c r="J43" s="235"/>
      <c r="K43" s="235"/>
      <c r="L43" s="235"/>
      <c r="M43" s="235"/>
      <c r="N43" s="235"/>
      <c r="O43" s="235"/>
      <c r="P43" s="235"/>
      <c r="Q43" s="212"/>
    </row>
    <row r="44" spans="2:17">
      <c r="B44" s="226"/>
      <c r="C44" s="295" t="s">
        <v>256</v>
      </c>
      <c r="D44" s="235"/>
      <c r="E44" s="235"/>
      <c r="F44" s="235"/>
      <c r="G44" s="235"/>
      <c r="H44" s="235"/>
      <c r="I44" s="235"/>
      <c r="J44" s="235"/>
      <c r="K44" s="235"/>
      <c r="L44" s="235"/>
      <c r="M44" s="235"/>
      <c r="N44" s="235"/>
      <c r="O44" s="235"/>
      <c r="P44" s="235"/>
      <c r="Q44" s="212"/>
    </row>
    <row r="45" spans="2:17">
      <c r="B45" s="226"/>
      <c r="C45" s="235"/>
      <c r="D45" s="235"/>
      <c r="E45" s="235"/>
      <c r="F45" s="235"/>
      <c r="G45" s="235"/>
      <c r="H45" s="235"/>
      <c r="I45" s="235"/>
      <c r="J45" s="235"/>
      <c r="K45" s="235"/>
      <c r="L45" s="235"/>
      <c r="M45" s="235"/>
      <c r="N45" s="235"/>
      <c r="O45" s="235"/>
      <c r="P45" s="235"/>
      <c r="Q45" s="212"/>
    </row>
    <row r="46" spans="2:17">
      <c r="B46" s="226"/>
      <c r="C46" s="235"/>
      <c r="D46" s="235"/>
      <c r="E46" s="235"/>
      <c r="F46" s="235"/>
      <c r="G46" s="235"/>
      <c r="H46" s="235"/>
      <c r="I46" s="235"/>
      <c r="J46" s="247"/>
      <c r="K46" s="270" t="s">
        <v>11</v>
      </c>
      <c r="L46" s="248"/>
      <c r="M46" s="235"/>
      <c r="N46" s="235"/>
      <c r="O46" s="235"/>
      <c r="P46" s="235"/>
      <c r="Q46" s="212"/>
    </row>
    <row r="47" spans="2:17">
      <c r="B47" s="226"/>
      <c r="C47" s="235"/>
      <c r="D47" s="235"/>
      <c r="E47" s="235"/>
      <c r="F47" s="235"/>
      <c r="G47" s="235"/>
      <c r="H47" s="235"/>
      <c r="I47" s="235"/>
      <c r="J47" s="235"/>
      <c r="K47" s="249" t="s">
        <v>6</v>
      </c>
      <c r="L47" s="248"/>
      <c r="M47" s="235"/>
      <c r="N47" s="235"/>
      <c r="O47" s="235"/>
      <c r="P47" s="271" t="s">
        <v>5</v>
      </c>
      <c r="Q47" s="212"/>
    </row>
    <row r="48" spans="2:17" ht="15.75" thickBot="1">
      <c r="B48" s="251"/>
      <c r="C48" s="252"/>
      <c r="D48" s="252"/>
      <c r="E48" s="252"/>
      <c r="F48" s="252"/>
      <c r="G48" s="252"/>
      <c r="H48" s="252"/>
      <c r="I48" s="252"/>
      <c r="J48" s="252"/>
      <c r="K48" s="252"/>
      <c r="L48" s="252"/>
      <c r="M48" s="252"/>
      <c r="N48" s="252"/>
      <c r="O48" s="252"/>
      <c r="P48" s="252"/>
      <c r="Q48" s="253"/>
    </row>
  </sheetData>
  <sheetProtection password="C4A2" sheet="1" objects="1" scenarios="1"/>
  <mergeCells count="5">
    <mergeCell ref="B3:Q3"/>
    <mergeCell ref="B4:Q4"/>
    <mergeCell ref="B5:Q5"/>
    <mergeCell ref="C41:P41"/>
    <mergeCell ref="B6:Q6"/>
  </mergeCells>
  <hyperlinks>
    <hyperlink ref="K47" location="'WARM Model'!A1" display="Next Page"/>
    <hyperlink ref="P47" location="'Fuel Impacts'!A1" display="Previous Page"/>
  </hyperlinks>
  <pageMargins left="0.7" right="0.7" top="0.75" bottom="0.75" header="0.3" footer="0.3"/>
  <pageSetup scale="73" orientation="landscape" r:id="rId1"/>
  <headerFooter>
    <oddFooter>Page &amp;P of &amp;N</oddFooter>
  </headerFooter>
  <ignoredErrors>
    <ignoredError sqref="C10: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Introduction</vt:lpstr>
      <vt:lpstr>User Guide</vt:lpstr>
      <vt:lpstr>Community Overiew</vt:lpstr>
      <vt:lpstr>Drop-Off Programs</vt:lpstr>
      <vt:lpstr>Refuse Composition</vt:lpstr>
      <vt:lpstr>Personnel Impacts</vt:lpstr>
      <vt:lpstr>Equipment Impacts</vt:lpstr>
      <vt:lpstr>Fuel Impacts</vt:lpstr>
      <vt:lpstr>Other Financial Impacts</vt:lpstr>
      <vt:lpstr>WARM Model</vt:lpstr>
      <vt:lpstr>Results Operational</vt:lpstr>
      <vt:lpstr>Results Financial</vt:lpstr>
      <vt:lpstr>Results GHG</vt:lpstr>
      <vt:lpstr>Program Summaries</vt:lpstr>
      <vt:lpstr>Acknowledgement</vt:lpstr>
      <vt:lpstr>Acknowledgement!Print_Area</vt:lpstr>
      <vt:lpstr>'Community Overiew'!Print_Area</vt:lpstr>
      <vt:lpstr>'Drop-Off Programs'!Print_Area</vt:lpstr>
      <vt:lpstr>'Equipment Impacts'!Print_Area</vt:lpstr>
      <vt:lpstr>'Fuel Impacts'!Print_Area</vt:lpstr>
      <vt:lpstr>Introduction!Print_Area</vt:lpstr>
      <vt:lpstr>'Other Financial Impacts'!Print_Area</vt:lpstr>
      <vt:lpstr>'Personnel Impacts'!Print_Area</vt:lpstr>
      <vt:lpstr>'Program Summaries'!Print_Area</vt:lpstr>
      <vt:lpstr>'Refuse Composition'!Print_Area</vt:lpstr>
      <vt:lpstr>'Results Financial'!Print_Area</vt:lpstr>
      <vt:lpstr>'Results GHG'!Print_Area</vt:lpstr>
      <vt:lpstr>'Results Operational'!Print_Area</vt:lpstr>
      <vt:lpstr>'User Guide'!Print_Area</vt:lpstr>
      <vt:lpstr>'WARM Model'!Print_Area</vt:lpstr>
      <vt:lpstr>ProgramType</vt:lpstr>
    </vt:vector>
  </TitlesOfParts>
  <Company>SAIC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roofv</dc:creator>
  <cp:lastModifiedBy>joe.dunlop</cp:lastModifiedBy>
  <cp:lastPrinted>2011-09-23T15:14:26Z</cp:lastPrinted>
  <dcterms:created xsi:type="dcterms:W3CDTF">2011-04-28T13:09:02Z</dcterms:created>
  <dcterms:modified xsi:type="dcterms:W3CDTF">2011-11-17T15:09:54Z</dcterms:modified>
</cp:coreProperties>
</file>